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Příprava ZD\Podlimitní zakázky\Přístavba administrativní budovy KSÚSV Jihlava\ZD\A2 SOUPISY PRACÍ\"/>
    </mc:Choice>
  </mc:AlternateContent>
  <bookViews>
    <workbookView xWindow="0" yWindow="0" windowWidth="15795" windowHeight="156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Položky!$A$1:$G$80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BE79" i="3"/>
  <c r="BC79" i="3"/>
  <c r="BB79" i="3"/>
  <c r="BA79" i="3"/>
  <c r="G79" i="3"/>
  <c r="BD79" i="3" s="1"/>
  <c r="BE78" i="3"/>
  <c r="BC78" i="3"/>
  <c r="BB78" i="3"/>
  <c r="BA78" i="3"/>
  <c r="G78" i="3"/>
  <c r="BD78" i="3" s="1"/>
  <c r="BE77" i="3"/>
  <c r="BC77" i="3"/>
  <c r="BB77" i="3"/>
  <c r="BB80" i="3" s="1"/>
  <c r="F13" i="2" s="1"/>
  <c r="BA77" i="3"/>
  <c r="G77" i="3"/>
  <c r="BD77" i="3" s="1"/>
  <c r="B13" i="2"/>
  <c r="A13" i="2"/>
  <c r="C80" i="3"/>
  <c r="BE74" i="3"/>
  <c r="BD74" i="3"/>
  <c r="BC74" i="3"/>
  <c r="BB74" i="3"/>
  <c r="BA74" i="3"/>
  <c r="G74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B58" i="3"/>
  <c r="BA58" i="3"/>
  <c r="G58" i="3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12" i="2"/>
  <c r="A12" i="2"/>
  <c r="C75" i="3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D51" i="3" s="1"/>
  <c r="H11" i="2" s="1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11" i="2"/>
  <c r="A11" i="2"/>
  <c r="C51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10" i="2"/>
  <c r="A10" i="2"/>
  <c r="C36" i="3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D25" i="3" s="1"/>
  <c r="H9" i="2" s="1"/>
  <c r="BC21" i="3"/>
  <c r="BB21" i="3"/>
  <c r="BA21" i="3"/>
  <c r="G21" i="3"/>
  <c r="B9" i="2"/>
  <c r="A9" i="2"/>
  <c r="C25" i="3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D19" i="3" s="1"/>
  <c r="H8" i="2" s="1"/>
  <c r="BC12" i="3"/>
  <c r="BA12" i="3"/>
  <c r="G12" i="3"/>
  <c r="BB12" i="3" s="1"/>
  <c r="B8" i="2"/>
  <c r="A8" i="2"/>
  <c r="C19" i="3"/>
  <c r="BE9" i="3"/>
  <c r="BD9" i="3"/>
  <c r="BC9" i="3"/>
  <c r="BB9" i="3"/>
  <c r="G9" i="3"/>
  <c r="BA9" i="3" s="1"/>
  <c r="BE8" i="3"/>
  <c r="BD8" i="3"/>
  <c r="BD10" i="3" s="1"/>
  <c r="H7" i="2" s="1"/>
  <c r="BC8" i="3"/>
  <c r="BC10" i="3" s="1"/>
  <c r="G7" i="2" s="1"/>
  <c r="BB8" i="3"/>
  <c r="BB10" i="3" s="1"/>
  <c r="F7" i="2" s="1"/>
  <c r="G8" i="3"/>
  <c r="BA8" i="3" s="1"/>
  <c r="B7" i="2"/>
  <c r="A7" i="2"/>
  <c r="C10" i="3"/>
  <c r="C4" i="3"/>
  <c r="F3" i="3"/>
  <c r="C3" i="3"/>
  <c r="C2" i="2"/>
  <c r="C1" i="2"/>
  <c r="G8" i="1"/>
  <c r="BE19" i="3" l="1"/>
  <c r="I8" i="2" s="1"/>
  <c r="BA10" i="3"/>
  <c r="E7" i="2" s="1"/>
  <c r="BA25" i="3"/>
  <c r="E9" i="2" s="1"/>
  <c r="BE25" i="3"/>
  <c r="I9" i="2" s="1"/>
  <c r="G51" i="3"/>
  <c r="BD75" i="3"/>
  <c r="H12" i="2" s="1"/>
  <c r="BC36" i="3"/>
  <c r="G10" i="2" s="1"/>
  <c r="BE75" i="3"/>
  <c r="I12" i="2" s="1"/>
  <c r="BA19" i="3"/>
  <c r="E8" i="2" s="1"/>
  <c r="BD36" i="3"/>
  <c r="H10" i="2" s="1"/>
  <c r="BE51" i="3"/>
  <c r="I11" i="2" s="1"/>
  <c r="G75" i="3"/>
  <c r="BC80" i="3"/>
  <c r="G13" i="2" s="1"/>
  <c r="BB51" i="3"/>
  <c r="F11" i="2" s="1"/>
  <c r="BB75" i="3"/>
  <c r="F12" i="2" s="1"/>
  <c r="G10" i="3"/>
  <c r="BA51" i="3"/>
  <c r="E11" i="2" s="1"/>
  <c r="BA75" i="3"/>
  <c r="E12" i="2" s="1"/>
  <c r="BC19" i="3"/>
  <c r="G8" i="2" s="1"/>
  <c r="BC25" i="3"/>
  <c r="G9" i="2" s="1"/>
  <c r="G36" i="3"/>
  <c r="BE36" i="3"/>
  <c r="I10" i="2" s="1"/>
  <c r="BC51" i="3"/>
  <c r="G11" i="2" s="1"/>
  <c r="BC75" i="3"/>
  <c r="G12" i="2" s="1"/>
  <c r="G80" i="3"/>
  <c r="BE80" i="3"/>
  <c r="I13" i="2" s="1"/>
  <c r="BE10" i="3"/>
  <c r="I7" i="2" s="1"/>
  <c r="I14" i="2" s="1"/>
  <c r="C20" i="1" s="1"/>
  <c r="G19" i="3"/>
  <c r="G25" i="3"/>
  <c r="BA36" i="3"/>
  <c r="E10" i="2" s="1"/>
  <c r="BA80" i="3"/>
  <c r="E13" i="2" s="1"/>
  <c r="BB19" i="3"/>
  <c r="F8" i="2" s="1"/>
  <c r="BB36" i="3"/>
  <c r="F10" i="2" s="1"/>
  <c r="BD80" i="3"/>
  <c r="H13" i="2" s="1"/>
  <c r="H14" i="2" s="1"/>
  <c r="C15" i="1" s="1"/>
  <c r="BB25" i="3"/>
  <c r="F9" i="2" s="1"/>
  <c r="G14" i="2" l="1"/>
  <c r="C14" i="1" s="1"/>
  <c r="E14" i="2"/>
  <c r="F14" i="2"/>
  <c r="C17" i="1" s="1"/>
  <c r="C16" i="1"/>
  <c r="C18" i="1" s="1"/>
  <c r="C21" i="1" s="1"/>
  <c r="G19" i="2" l="1"/>
  <c r="I19" i="2" s="1"/>
  <c r="H20" i="2" s="1"/>
  <c r="G22" i="1" s="1"/>
  <c r="G14" i="1" l="1"/>
  <c r="G21" i="1"/>
  <c r="C22" i="1"/>
</calcChain>
</file>

<file path=xl/sharedStrings.xml><?xml version="1.0" encoding="utf-8"?>
<sst xmlns="http://schemas.openxmlformats.org/spreadsheetml/2006/main" count="303" uniqueCount="213">
  <si>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</si>
  <si>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</si>
  <si>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</si>
  <si>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</si>
  <si>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</si>
  <si>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</si>
  <si>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</si>
  <si>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</si>
  <si>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</si>
  <si>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</si>
  <si>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</si>
  <si>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</si>
  <si>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</si>
  <si>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</si>
  <si>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</si>
  <si>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</si>
  <si>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</si>
  <si>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</si>
  <si>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</si>
  <si>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</si>
  <si>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</si>
  <si>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</si>
  <si>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</si>
  <si>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</si>
  <si>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</si>
  <si>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</si>
  <si>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</si>
  <si>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</si>
  <si>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</si>
  <si>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</si>
  <si>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</si>
  <si>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</si>
  <si>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</si>
  <si>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</si>
  <si>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</si>
  <si>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</si>
  <si>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</si>
  <si>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</si>
  <si>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</si>
  <si>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</si>
  <si>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</si>
  <si>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</si>
  <si>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</si>
  <si>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</si>
  <si>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</si>
  <si>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</si>
  <si>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</si>
  <si>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</si>
  <si>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</si>
  <si>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</si>
  <si>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</si>
  <si>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</si>
  <si>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</si>
  <si>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</si>
  <si>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</si>
  <si>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</si>
  <si>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</si>
  <si>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</si>
  <si>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</si>
  <si>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</si>
  <si>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</si>
  <si>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</si>
  <si>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</si>
  <si>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</si>
  <si>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</si>
  <si>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</si>
  <si>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</si>
  <si>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KSÚSV Jihlava</t>
  </si>
  <si>
    <t>Přístavba administrativní budovy</t>
  </si>
  <si>
    <t>90</t>
  </si>
  <si>
    <t>Přípočty</t>
  </si>
  <si>
    <t>949 12-00..</t>
  </si>
  <si>
    <t xml:space="preserve">HZS-topná zkouška </t>
  </si>
  <si>
    <t>hod</t>
  </si>
  <si>
    <t>103 92-90.</t>
  </si>
  <si>
    <t xml:space="preserve">Napouštění a vypouštění systému </t>
  </si>
  <si>
    <t>713</t>
  </si>
  <si>
    <t>Izolace tepelné</t>
  </si>
  <si>
    <t>713 15-x9</t>
  </si>
  <si>
    <t xml:space="preserve">Návleková izolace Mirelon pro Cu 15x1, tl.9 </t>
  </si>
  <si>
    <t>m</t>
  </si>
  <si>
    <t>713 18-x9</t>
  </si>
  <si>
    <t xml:space="preserve">Návleková izolace Mirelon pro Cu 18x1, tl.9 </t>
  </si>
  <si>
    <t>713 22-.x9.</t>
  </si>
  <si>
    <t xml:space="preserve">Návleková izolace Mirelon pro Cu 22x1, tl.9 </t>
  </si>
  <si>
    <t>713 28-9.</t>
  </si>
  <si>
    <t xml:space="preserve">Návleková izolace Mirelon pro Cu 28x1, tl.9 </t>
  </si>
  <si>
    <t>713 35-20</t>
  </si>
  <si>
    <t xml:space="preserve">Návleková izolace Mirelon pro Cu 35x1,5, tl.20 </t>
  </si>
  <si>
    <t>713 iz-čerp.</t>
  </si>
  <si>
    <t xml:space="preserve">Izolace čerpadel a armatur </t>
  </si>
  <si>
    <t>sada</t>
  </si>
  <si>
    <t>713 mo-ntáž.</t>
  </si>
  <si>
    <t xml:space="preserve">Montáž izolace </t>
  </si>
  <si>
    <t>731</t>
  </si>
  <si>
    <t>Kotelny</t>
  </si>
  <si>
    <t>731 PK 45</t>
  </si>
  <si>
    <t>Plynový kondenzační kotel 45 kW včetně ekvitermní regulace</t>
  </si>
  <si>
    <t>731 od-kouř. PK</t>
  </si>
  <si>
    <t>Odkouření kondenzačního plynového kotle délka 8 m</t>
  </si>
  <si>
    <t>731 mo-nt.</t>
  </si>
  <si>
    <t>Montáž plynového kotle a odkouření</t>
  </si>
  <si>
    <t>998 73-1101.R00</t>
  </si>
  <si>
    <t xml:space="preserve">Přesun hmot pro kotelny, výšky do 6 m </t>
  </si>
  <si>
    <t>t</t>
  </si>
  <si>
    <t>733</t>
  </si>
  <si>
    <t>Rozvod potrubí</t>
  </si>
  <si>
    <t>733 Cu-15x1.</t>
  </si>
  <si>
    <t xml:space="preserve">Potrubí měděné 15x1 </t>
  </si>
  <si>
    <t>733 Cu-18x1.</t>
  </si>
  <si>
    <t xml:space="preserve">Potrubí měděné 18x1 </t>
  </si>
  <si>
    <t>733 Cu-22x1.</t>
  </si>
  <si>
    <t xml:space="preserve">Potrubí měděné 22x1 </t>
  </si>
  <si>
    <t>733 Cu-28x1.</t>
  </si>
  <si>
    <t xml:space="preserve">Potrubí měděné 28x1 </t>
  </si>
  <si>
    <t>733 Cu-35x1.,5</t>
  </si>
  <si>
    <t xml:space="preserve">Potrubí měděné 35x1,5 </t>
  </si>
  <si>
    <t>733 fi-tinky</t>
  </si>
  <si>
    <t xml:space="preserve">Fitinky </t>
  </si>
  <si>
    <t>733 tlak. zkouš</t>
  </si>
  <si>
    <t xml:space="preserve">Tlaková zkouška potrubí </t>
  </si>
  <si>
    <t>733 montáž</t>
  </si>
  <si>
    <t xml:space="preserve">Montáž potrubí </t>
  </si>
  <si>
    <t>998 73-3101.R00</t>
  </si>
  <si>
    <t xml:space="preserve">Přesun hmot pro rozvody potrubí, výšky do 6 m </t>
  </si>
  <si>
    <t>734</t>
  </si>
  <si>
    <t>Armatury</t>
  </si>
  <si>
    <t>734 KK-1".</t>
  </si>
  <si>
    <t xml:space="preserve">Kulový kohout uzavírací KK 1" </t>
  </si>
  <si>
    <t>734 KK-1/2"..</t>
  </si>
  <si>
    <t xml:space="preserve">Kulový kohout uzavírací KK 1/2" </t>
  </si>
  <si>
    <t>734 VK-K1/2..</t>
  </si>
  <si>
    <t xml:space="preserve">Vypouštěcí kulový kohout 1/2" </t>
  </si>
  <si>
    <t>734 VV-Stad.</t>
  </si>
  <si>
    <t xml:space="preserve">Vyvažovaví ventil  1/2" </t>
  </si>
  <si>
    <t>734 VV-3/4</t>
  </si>
  <si>
    <t xml:space="preserve">Vyvažovací ventil  3/4" </t>
  </si>
  <si>
    <t>kus</t>
  </si>
  <si>
    <t>734 F -5/4".</t>
  </si>
  <si>
    <t xml:space="preserve">Závitový filtr 5/4" </t>
  </si>
  <si>
    <t>734 R--VEKO.LU.</t>
  </si>
  <si>
    <t>Rohová připojovací armatura Vekolux RPA 1/2"</t>
  </si>
  <si>
    <t>734 R--HM.</t>
  </si>
  <si>
    <t>Rohová připojovací armatura 1/2" pro středové připojeni s hlavicí</t>
  </si>
  <si>
    <t>734 RV- 1/2."</t>
  </si>
  <si>
    <t xml:space="preserve">Rohový ventil dvouregulační 1/2" </t>
  </si>
  <si>
    <t>734 RŠ-1/2". IV</t>
  </si>
  <si>
    <t xml:space="preserve">Rohové šroubení uzavíratelné </t>
  </si>
  <si>
    <t>734 Th-lavi.ce</t>
  </si>
  <si>
    <t xml:space="preserve">Termostatická hlavice </t>
  </si>
  <si>
    <t>734 mo-ntáž.</t>
  </si>
  <si>
    <t xml:space="preserve">Montáž armatur </t>
  </si>
  <si>
    <t>998 73-4101.R00</t>
  </si>
  <si>
    <t xml:space="preserve">Přesun hmot pro armatury, výšky do 6 m </t>
  </si>
  <si>
    <t>735</t>
  </si>
  <si>
    <t>Otopná tělesa</t>
  </si>
  <si>
    <t>735 11-060080-8</t>
  </si>
  <si>
    <t>Otopné těleso s hladkou čelní stěnou 11-060080-8</t>
  </si>
  <si>
    <t>735 11-06060.-7</t>
  </si>
  <si>
    <t>Otopné těleso s hladkou čelní stěnou 11-060060-7</t>
  </si>
  <si>
    <t>735 11-06070-7</t>
  </si>
  <si>
    <t>Otopné těleso s hladkou čelní stěnou 11-060070-7</t>
  </si>
  <si>
    <t>735 11-060080-7</t>
  </si>
  <si>
    <t>Otopné těleso s hladkou čelní stěnou 11-060080-7</t>
  </si>
  <si>
    <t>735 11-06090-7</t>
  </si>
  <si>
    <t>Otopné těleso s hladkou čelní stěnou 11-060090-7</t>
  </si>
  <si>
    <t>735 11-060100-</t>
  </si>
  <si>
    <t>Otopné těleso s hladkou čelní stěnou 11-060100-7</t>
  </si>
  <si>
    <t>735 11-060110-7</t>
  </si>
  <si>
    <t>Otopné těleso s hladkou čelní stěnou 11-060110-7</t>
  </si>
  <si>
    <t>735 11-060120-7</t>
  </si>
  <si>
    <t>Otopné těleso s hladkou čelní stěnou 11-060120-7</t>
  </si>
  <si>
    <t>735 11-060140-7</t>
  </si>
  <si>
    <t>Otopné těleso s hladkou čelní stěnou 11-060140-7</t>
  </si>
  <si>
    <t>735 11-060160-7</t>
  </si>
  <si>
    <t>Otopné těleso s hladkou čelní stěnou 11-060160-7</t>
  </si>
  <si>
    <t>735 11-060180-7</t>
  </si>
  <si>
    <t>Otopné těleso s hladkou čelní stěnou 11-060180-7</t>
  </si>
  <si>
    <t>735 21-060060-7</t>
  </si>
  <si>
    <t>Otopné těleso s hladkou čelní stěnou 21-060060-7</t>
  </si>
  <si>
    <t>735 21-060160-7</t>
  </si>
  <si>
    <t>Otopné těleso s hladkou čelní stěnou 21-060160-7</t>
  </si>
  <si>
    <t>735 22-060050-7</t>
  </si>
  <si>
    <t>Otopné těleso s hladkou čelní stěnou 22-060050-7</t>
  </si>
  <si>
    <t>735 22-060080-7</t>
  </si>
  <si>
    <t>Otopné těleso s hladkou čelní stěnou 22-060080-7</t>
  </si>
  <si>
    <t>735 22-060140-7</t>
  </si>
  <si>
    <t>Otopné těleso s hladkou čelní stěnou 22-060140-7</t>
  </si>
  <si>
    <t>735 22-060200-7</t>
  </si>
  <si>
    <t>Otopné těleso s hladkou čelní stěnou 22-060200-7</t>
  </si>
  <si>
    <t>735 KL-70.450</t>
  </si>
  <si>
    <t>Trubkové otopné těleso LINEAR 700.450</t>
  </si>
  <si>
    <t>735 upevnění OT</t>
  </si>
  <si>
    <t xml:space="preserve">Upevňovací sada </t>
  </si>
  <si>
    <t>735 montáž OT</t>
  </si>
  <si>
    <t xml:space="preserve">Montáž otopného tělesa </t>
  </si>
  <si>
    <t>735 tlaková zk</t>
  </si>
  <si>
    <t xml:space="preserve">Tlakové zkoušky otopných těles </t>
  </si>
  <si>
    <t>998 73-5101.R00</t>
  </si>
  <si>
    <t xml:space="preserve">Přesun hmot pro otopná tělesa, výšky do 6 m </t>
  </si>
  <si>
    <t>M21</t>
  </si>
  <si>
    <t>Elektromontáže</t>
  </si>
  <si>
    <t>M21 ve-nk.s.ond</t>
  </si>
  <si>
    <t xml:space="preserve">Vnější sonda </t>
  </si>
  <si>
    <t>M21 + MaR</t>
  </si>
  <si>
    <t>Komponenty regulce a kabeláž</t>
  </si>
  <si>
    <t>M21 Ma-R mo.ntá</t>
  </si>
  <si>
    <t>Montáž regulace včetně oživení a zaškolení obsluhy</t>
  </si>
  <si>
    <t>Plynový kondenzační kotel a desková otopná tělesa</t>
  </si>
  <si>
    <t>0,00</t>
  </si>
  <si>
    <t>Vytápění</t>
  </si>
  <si>
    <t>VÝKAZ VÝMĚR</t>
  </si>
  <si>
    <t xml:space="preserve">Datum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</si>
</sst>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4" sqref="D1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210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67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Rekapitulace!A19</f>
        <v>Plynový kondenzační kotel a desková otopná tělesa</v>
      </c>
      <c r="E14" s="44"/>
      <c r="F14" s="45"/>
      <c r="G14" s="42">
        <f>Rekapitulace!I19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/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212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21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/>
      <c r="D30" s="15" t="s">
        <v>40</v>
      </c>
      <c r="E30" s="16"/>
      <c r="F30" s="59"/>
      <c r="G30" s="17"/>
    </row>
    <row r="31" spans="1:7" x14ac:dyDescent="0.2">
      <c r="A31" s="13" t="s">
        <v>41</v>
      </c>
      <c r="B31" s="15"/>
      <c r="C31" s="58"/>
      <c r="D31" s="15" t="s">
        <v>40</v>
      </c>
      <c r="E31" s="16"/>
      <c r="F31" s="60"/>
      <c r="G31" s="27"/>
    </row>
    <row r="32" spans="1:7" x14ac:dyDescent="0.2">
      <c r="A32" s="13" t="s">
        <v>39</v>
      </c>
      <c r="B32" s="15"/>
      <c r="C32" s="58"/>
      <c r="D32" s="15" t="s">
        <v>40</v>
      </c>
      <c r="E32" s="16"/>
      <c r="F32" s="59"/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/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/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 t="s">
        <v>210</v>
      </c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Vytápění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Přístavba administrativní budovy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90</v>
      </c>
      <c r="B7" s="86" t="str">
        <f>Položky!C7</f>
        <v>Přípočty</v>
      </c>
      <c r="C7" s="87"/>
      <c r="D7" s="88"/>
      <c r="E7" s="172">
        <f>Položky!BA10</f>
        <v>0</v>
      </c>
      <c r="F7" s="173">
        <f>Položky!BB10</f>
        <v>0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x14ac:dyDescent="0.2">
      <c r="A8" s="171" t="str">
        <f>Položky!B11</f>
        <v>713</v>
      </c>
      <c r="B8" s="86" t="str">
        <f>Položky!C11</f>
        <v>Izolace tepelné</v>
      </c>
      <c r="C8" s="87"/>
      <c r="D8" s="88"/>
      <c r="E8" s="172">
        <f>Položky!BA19</f>
        <v>0</v>
      </c>
      <c r="F8" s="173">
        <f>Položky!BB19</f>
        <v>0</v>
      </c>
      <c r="G8" s="173">
        <f>Položky!BC19</f>
        <v>0</v>
      </c>
      <c r="H8" s="173">
        <f>Položky!BD19</f>
        <v>0</v>
      </c>
      <c r="I8" s="174">
        <f>Položky!BE19</f>
        <v>0</v>
      </c>
    </row>
    <row r="9" spans="1:57" s="11" customFormat="1" x14ac:dyDescent="0.2">
      <c r="A9" s="171" t="str">
        <f>Položky!B20</f>
        <v>731</v>
      </c>
      <c r="B9" s="86" t="str">
        <f>Položky!C20</f>
        <v>Kotelny</v>
      </c>
      <c r="C9" s="87"/>
      <c r="D9" s="88"/>
      <c r="E9" s="172">
        <f>Položky!BA25</f>
        <v>0</v>
      </c>
      <c r="F9" s="173">
        <f>Položky!BB25</f>
        <v>0</v>
      </c>
      <c r="G9" s="173">
        <f>Položky!BC25</f>
        <v>0</v>
      </c>
      <c r="H9" s="173">
        <f>Položky!BD25</f>
        <v>0</v>
      </c>
      <c r="I9" s="174">
        <f>Položky!BE25</f>
        <v>0</v>
      </c>
    </row>
    <row r="10" spans="1:57" s="11" customFormat="1" x14ac:dyDescent="0.2">
      <c r="A10" s="171" t="str">
        <f>Položky!B26</f>
        <v>733</v>
      </c>
      <c r="B10" s="86" t="str">
        <f>Položky!C26</f>
        <v>Rozvod potrubí</v>
      </c>
      <c r="C10" s="87"/>
      <c r="D10" s="88"/>
      <c r="E10" s="172">
        <f>Položky!BA36</f>
        <v>0</v>
      </c>
      <c r="F10" s="173">
        <f>Položky!BB36</f>
        <v>0</v>
      </c>
      <c r="G10" s="173">
        <f>Položky!BC36</f>
        <v>0</v>
      </c>
      <c r="H10" s="173">
        <f>Položky!BD36</f>
        <v>0</v>
      </c>
      <c r="I10" s="174">
        <f>Položky!BE36</f>
        <v>0</v>
      </c>
    </row>
    <row r="11" spans="1:57" s="11" customFormat="1" x14ac:dyDescent="0.2">
      <c r="A11" s="171" t="str">
        <f>Položky!B37</f>
        <v>734</v>
      </c>
      <c r="B11" s="86" t="str">
        <f>Položky!C37</f>
        <v>Armatury</v>
      </c>
      <c r="C11" s="87"/>
      <c r="D11" s="88"/>
      <c r="E11" s="172">
        <f>Položky!BA51</f>
        <v>0</v>
      </c>
      <c r="F11" s="173">
        <f>Položky!BB51</f>
        <v>0</v>
      </c>
      <c r="G11" s="173">
        <f>Položky!BC51</f>
        <v>0</v>
      </c>
      <c r="H11" s="173">
        <f>Položky!BD51</f>
        <v>0</v>
      </c>
      <c r="I11" s="174">
        <f>Položky!BE51</f>
        <v>0</v>
      </c>
    </row>
    <row r="12" spans="1:57" s="11" customFormat="1" x14ac:dyDescent="0.2">
      <c r="A12" s="171" t="str">
        <f>Položky!B52</f>
        <v>735</v>
      </c>
      <c r="B12" s="86" t="str">
        <f>Položky!C52</f>
        <v>Otopná tělesa</v>
      </c>
      <c r="C12" s="87"/>
      <c r="D12" s="88"/>
      <c r="E12" s="172">
        <f>Položky!BA75</f>
        <v>0</v>
      </c>
      <c r="F12" s="173">
        <f>Položky!BB75</f>
        <v>0</v>
      </c>
      <c r="G12" s="173">
        <f>Položky!BC75</f>
        <v>0</v>
      </c>
      <c r="H12" s="173">
        <f>Položky!BD75</f>
        <v>0</v>
      </c>
      <c r="I12" s="174">
        <f>Položky!BE75</f>
        <v>0</v>
      </c>
    </row>
    <row r="13" spans="1:57" s="11" customFormat="1" ht="13.5" thickBot="1" x14ac:dyDescent="0.25">
      <c r="A13" s="171" t="str">
        <f>Položky!B76</f>
        <v>M21</v>
      </c>
      <c r="B13" s="86" t="str">
        <f>Položky!C76</f>
        <v>Elektromontáže</v>
      </c>
      <c r="C13" s="87"/>
      <c r="D13" s="88"/>
      <c r="E13" s="172">
        <f>Položky!BA80</f>
        <v>0</v>
      </c>
      <c r="F13" s="173">
        <f>Položky!BB80</f>
        <v>0</v>
      </c>
      <c r="G13" s="173">
        <f>Položky!BC80</f>
        <v>0</v>
      </c>
      <c r="H13" s="173">
        <f>Položky!BD80</f>
        <v>0</v>
      </c>
      <c r="I13" s="174">
        <f>Položky!BE80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 t="s">
        <v>208</v>
      </c>
      <c r="B19" s="107"/>
      <c r="C19" s="107"/>
      <c r="D19" s="108"/>
      <c r="E19" s="109" t="s">
        <v>209</v>
      </c>
      <c r="F19" s="110">
        <v>0</v>
      </c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0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88">
        <f>SUM(I19:I19)</f>
        <v>0</v>
      </c>
      <c r="I20" s="189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CZ153"/>
  <sheetViews>
    <sheetView showGridLines="0" showZeros="0" zoomScaleNormal="100" workbookViewId="0">
      <selection activeCell="J11" sqref="J11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211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Vytápění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Přístavba administrativní budovy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32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5</v>
      </c>
      <c r="F9" s="155"/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7"/>
      <c r="B10" s="158" t="s">
        <v>66</v>
      </c>
      <c r="C10" s="159" t="str">
        <f>CONCATENATE(B7," ",C7)</f>
        <v>90 Přípočty</v>
      </c>
      <c r="D10" s="157"/>
      <c r="E10" s="160"/>
      <c r="F10" s="160"/>
      <c r="G10" s="161">
        <f>SUM(G7:G9)</f>
        <v>0</v>
      </c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64</v>
      </c>
      <c r="B11" s="144" t="s">
        <v>76</v>
      </c>
      <c r="C11" s="145" t="s">
        <v>77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 t="s">
        <v>78</v>
      </c>
      <c r="C12" s="153" t="s">
        <v>79</v>
      </c>
      <c r="D12" s="154" t="s">
        <v>80</v>
      </c>
      <c r="E12" s="155">
        <v>400</v>
      </c>
      <c r="F12" s="155"/>
      <c r="G12" s="156">
        <f t="shared" ref="G12:G18" si="0"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 t="shared" ref="BA12:BA18" si="1">IF(AZ12=1,G12,0)</f>
        <v>0</v>
      </c>
      <c r="BB12" s="123">
        <f t="shared" ref="BB12:BB18" si="2">IF(AZ12=2,G12,0)</f>
        <v>0</v>
      </c>
      <c r="BC12" s="123">
        <f t="shared" ref="BC12:BC18" si="3">IF(AZ12=3,G12,0)</f>
        <v>0</v>
      </c>
      <c r="BD12" s="123">
        <f t="shared" ref="BD12:BD18" si="4">IF(AZ12=4,G12,0)</f>
        <v>0</v>
      </c>
      <c r="BE12" s="123">
        <f t="shared" ref="BE12:BE18" si="5">IF(AZ12=5,G12,0)</f>
        <v>0</v>
      </c>
      <c r="CZ12" s="123">
        <v>1E-4</v>
      </c>
    </row>
    <row r="13" spans="1:104" x14ac:dyDescent="0.2">
      <c r="A13" s="151">
        <v>4</v>
      </c>
      <c r="B13" s="152" t="s">
        <v>81</v>
      </c>
      <c r="C13" s="153" t="s">
        <v>82</v>
      </c>
      <c r="D13" s="154" t="s">
        <v>80</v>
      </c>
      <c r="E13" s="155">
        <v>105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1E-4</v>
      </c>
    </row>
    <row r="14" spans="1:104" x14ac:dyDescent="0.2">
      <c r="A14" s="151">
        <v>5</v>
      </c>
      <c r="B14" s="152" t="s">
        <v>83</v>
      </c>
      <c r="C14" s="153" t="s">
        <v>84</v>
      </c>
      <c r="D14" s="154" t="s">
        <v>80</v>
      </c>
      <c r="E14" s="155">
        <v>40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1.5E-3</v>
      </c>
    </row>
    <row r="15" spans="1:104" x14ac:dyDescent="0.2">
      <c r="A15" s="151">
        <v>6</v>
      </c>
      <c r="B15" s="152" t="s">
        <v>85</v>
      </c>
      <c r="C15" s="153" t="s">
        <v>86</v>
      </c>
      <c r="D15" s="154" t="s">
        <v>80</v>
      </c>
      <c r="E15" s="155">
        <v>60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1E-3</v>
      </c>
    </row>
    <row r="16" spans="1:104" x14ac:dyDescent="0.2">
      <c r="A16" s="151">
        <v>7</v>
      </c>
      <c r="B16" s="152" t="s">
        <v>87</v>
      </c>
      <c r="C16" s="153" t="s">
        <v>88</v>
      </c>
      <c r="D16" s="154" t="s">
        <v>80</v>
      </c>
      <c r="E16" s="155">
        <v>2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5.0000000000000001E-3</v>
      </c>
    </row>
    <row r="17" spans="1:104" x14ac:dyDescent="0.2">
      <c r="A17" s="151">
        <v>8</v>
      </c>
      <c r="B17" s="152" t="s">
        <v>89</v>
      </c>
      <c r="C17" s="153" t="s">
        <v>90</v>
      </c>
      <c r="D17" s="154" t="s">
        <v>91</v>
      </c>
      <c r="E17" s="155">
        <v>1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2E-3</v>
      </c>
    </row>
    <row r="18" spans="1:104" x14ac:dyDescent="0.2">
      <c r="A18" s="151">
        <v>9</v>
      </c>
      <c r="B18" s="152" t="s">
        <v>92</v>
      </c>
      <c r="C18" s="153" t="s">
        <v>93</v>
      </c>
      <c r="D18" s="154" t="s">
        <v>73</v>
      </c>
      <c r="E18" s="155">
        <v>8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7"/>
      <c r="B19" s="158" t="s">
        <v>66</v>
      </c>
      <c r="C19" s="159" t="str">
        <f>CONCATENATE(B11," ",C11)</f>
        <v>713 Izolace tepelné</v>
      </c>
      <c r="D19" s="157"/>
      <c r="E19" s="160"/>
      <c r="F19" s="160"/>
      <c r="G19" s="161">
        <f>SUM(G11:G18)</f>
        <v>0</v>
      </c>
      <c r="O19" s="150">
        <v>4</v>
      </c>
      <c r="BA19" s="162">
        <f>SUM(BA11:BA18)</f>
        <v>0</v>
      </c>
      <c r="BB19" s="162">
        <f>SUM(BB11:BB18)</f>
        <v>0</v>
      </c>
      <c r="BC19" s="162">
        <f>SUM(BC11:BC18)</f>
        <v>0</v>
      </c>
      <c r="BD19" s="162">
        <f>SUM(BD11:BD18)</f>
        <v>0</v>
      </c>
      <c r="BE19" s="162">
        <f>SUM(BE11:BE18)</f>
        <v>0</v>
      </c>
    </row>
    <row r="20" spans="1:104" x14ac:dyDescent="0.2">
      <c r="A20" s="143" t="s">
        <v>64</v>
      </c>
      <c r="B20" s="144" t="s">
        <v>94</v>
      </c>
      <c r="C20" s="145" t="s">
        <v>95</v>
      </c>
      <c r="D20" s="146"/>
      <c r="E20" s="147"/>
      <c r="F20" s="147"/>
      <c r="G20" s="148"/>
      <c r="H20" s="149"/>
      <c r="I20" s="149"/>
      <c r="O20" s="150">
        <v>1</v>
      </c>
    </row>
    <row r="21" spans="1:104" ht="22.5" x14ac:dyDescent="0.2">
      <c r="A21" s="151">
        <v>10</v>
      </c>
      <c r="B21" s="152" t="s">
        <v>96</v>
      </c>
      <c r="C21" s="153" t="s">
        <v>97</v>
      </c>
      <c r="D21" s="154" t="s">
        <v>65</v>
      </c>
      <c r="E21" s="155">
        <v>1</v>
      </c>
      <c r="F21" s="155"/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10</v>
      </c>
      <c r="AZ21" s="123">
        <v>2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4.2000000000000003E-2</v>
      </c>
    </row>
    <row r="22" spans="1:104" x14ac:dyDescent="0.2">
      <c r="A22" s="151">
        <v>11</v>
      </c>
      <c r="B22" s="152" t="s">
        <v>98</v>
      </c>
      <c r="C22" s="153" t="s">
        <v>99</v>
      </c>
      <c r="D22" s="154" t="s">
        <v>91</v>
      </c>
      <c r="E22" s="155">
        <v>1</v>
      </c>
      <c r="F22" s="155"/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0.04</v>
      </c>
    </row>
    <row r="23" spans="1:104" x14ac:dyDescent="0.2">
      <c r="A23" s="151">
        <v>12</v>
      </c>
      <c r="B23" s="152" t="s">
        <v>100</v>
      </c>
      <c r="C23" s="153" t="s">
        <v>101</v>
      </c>
      <c r="D23" s="154" t="s">
        <v>73</v>
      </c>
      <c r="E23" s="155">
        <v>24</v>
      </c>
      <c r="F23" s="155"/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2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1">
        <v>13</v>
      </c>
      <c r="B24" s="152" t="s">
        <v>102</v>
      </c>
      <c r="C24" s="153" t="s">
        <v>103</v>
      </c>
      <c r="D24" s="154" t="s">
        <v>104</v>
      </c>
      <c r="E24" s="155">
        <v>8.2000000000000003E-2</v>
      </c>
      <c r="F24" s="155"/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13</v>
      </c>
      <c r="AZ24" s="123">
        <v>2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7"/>
      <c r="B25" s="158" t="s">
        <v>66</v>
      </c>
      <c r="C25" s="159" t="str">
        <f>CONCATENATE(B20," ",C20)</f>
        <v>731 Kotelny</v>
      </c>
      <c r="D25" s="157"/>
      <c r="E25" s="160"/>
      <c r="F25" s="160"/>
      <c r="G25" s="161">
        <f>SUM(G20:G24)</f>
        <v>0</v>
      </c>
      <c r="O25" s="150">
        <v>4</v>
      </c>
      <c r="BA25" s="162">
        <f>SUM(BA20:BA24)</f>
        <v>0</v>
      </c>
      <c r="BB25" s="162">
        <f>SUM(BB20:BB24)</f>
        <v>0</v>
      </c>
      <c r="BC25" s="162">
        <f>SUM(BC20:BC24)</f>
        <v>0</v>
      </c>
      <c r="BD25" s="162">
        <f>SUM(BD20:BD24)</f>
        <v>0</v>
      </c>
      <c r="BE25" s="162">
        <f>SUM(BE20:BE24)</f>
        <v>0</v>
      </c>
    </row>
    <row r="26" spans="1:104" x14ac:dyDescent="0.2">
      <c r="A26" s="143" t="s">
        <v>64</v>
      </c>
      <c r="B26" s="144" t="s">
        <v>105</v>
      </c>
      <c r="C26" s="145" t="s">
        <v>106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14</v>
      </c>
      <c r="B27" s="152" t="s">
        <v>107</v>
      </c>
      <c r="C27" s="153" t="s">
        <v>108</v>
      </c>
      <c r="D27" s="154" t="s">
        <v>80</v>
      </c>
      <c r="E27" s="155">
        <v>400</v>
      </c>
      <c r="F27" s="155"/>
      <c r="G27" s="156">
        <f t="shared" ref="G27:G35" si="6">E27*F27</f>
        <v>0</v>
      </c>
      <c r="O27" s="150">
        <v>2</v>
      </c>
      <c r="AA27" s="123">
        <v>12</v>
      </c>
      <c r="AB27" s="123">
        <v>0</v>
      </c>
      <c r="AC27" s="123">
        <v>14</v>
      </c>
      <c r="AZ27" s="123">
        <v>2</v>
      </c>
      <c r="BA27" s="123">
        <f t="shared" ref="BA27:BA35" si="7">IF(AZ27=1,G27,0)</f>
        <v>0</v>
      </c>
      <c r="BB27" s="123">
        <f t="shared" ref="BB27:BB35" si="8">IF(AZ27=2,G27,0)</f>
        <v>0</v>
      </c>
      <c r="BC27" s="123">
        <f t="shared" ref="BC27:BC35" si="9">IF(AZ27=3,G27,0)</f>
        <v>0</v>
      </c>
      <c r="BD27" s="123">
        <f t="shared" ref="BD27:BD35" si="10">IF(AZ27=4,G27,0)</f>
        <v>0</v>
      </c>
      <c r="BE27" s="123">
        <f t="shared" ref="BE27:BE35" si="11">IF(AZ27=5,G27,0)</f>
        <v>0</v>
      </c>
      <c r="CZ27" s="123">
        <v>3.8999999999999999E-4</v>
      </c>
    </row>
    <row r="28" spans="1:104" x14ac:dyDescent="0.2">
      <c r="A28" s="151">
        <v>15</v>
      </c>
      <c r="B28" s="152" t="s">
        <v>109</v>
      </c>
      <c r="C28" s="153" t="s">
        <v>110</v>
      </c>
      <c r="D28" s="154" t="s">
        <v>80</v>
      </c>
      <c r="E28" s="155">
        <v>105</v>
      </c>
      <c r="F28" s="155"/>
      <c r="G28" s="156">
        <f t="shared" si="6"/>
        <v>0</v>
      </c>
      <c r="O28" s="150">
        <v>2</v>
      </c>
      <c r="AA28" s="123">
        <v>12</v>
      </c>
      <c r="AB28" s="123">
        <v>0</v>
      </c>
      <c r="AC28" s="123">
        <v>15</v>
      </c>
      <c r="AZ28" s="123">
        <v>2</v>
      </c>
      <c r="BA28" s="123">
        <f t="shared" si="7"/>
        <v>0</v>
      </c>
      <c r="BB28" s="123">
        <f t="shared" si="8"/>
        <v>0</v>
      </c>
      <c r="BC28" s="123">
        <f t="shared" si="9"/>
        <v>0</v>
      </c>
      <c r="BD28" s="123">
        <f t="shared" si="10"/>
        <v>0</v>
      </c>
      <c r="BE28" s="123">
        <f t="shared" si="11"/>
        <v>0</v>
      </c>
      <c r="CZ28" s="123">
        <v>4.8000000000000001E-4</v>
      </c>
    </row>
    <row r="29" spans="1:104" x14ac:dyDescent="0.2">
      <c r="A29" s="151">
        <v>16</v>
      </c>
      <c r="B29" s="152" t="s">
        <v>111</v>
      </c>
      <c r="C29" s="153" t="s">
        <v>112</v>
      </c>
      <c r="D29" s="154" t="s">
        <v>80</v>
      </c>
      <c r="E29" s="155">
        <v>40</v>
      </c>
      <c r="F29" s="155"/>
      <c r="G29" s="156">
        <f t="shared" si="6"/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2</v>
      </c>
      <c r="BA29" s="123">
        <f t="shared" si="7"/>
        <v>0</v>
      </c>
      <c r="BB29" s="123">
        <f t="shared" si="8"/>
        <v>0</v>
      </c>
      <c r="BC29" s="123">
        <f t="shared" si="9"/>
        <v>0</v>
      </c>
      <c r="BD29" s="123">
        <f t="shared" si="10"/>
        <v>0</v>
      </c>
      <c r="BE29" s="123">
        <f t="shared" si="11"/>
        <v>0</v>
      </c>
      <c r="CZ29" s="123">
        <v>5.9000000000000003E-4</v>
      </c>
    </row>
    <row r="30" spans="1:104" x14ac:dyDescent="0.2">
      <c r="A30" s="151">
        <v>17</v>
      </c>
      <c r="B30" s="152" t="s">
        <v>113</v>
      </c>
      <c r="C30" s="153" t="s">
        <v>114</v>
      </c>
      <c r="D30" s="154" t="s">
        <v>80</v>
      </c>
      <c r="E30" s="155">
        <v>60</v>
      </c>
      <c r="F30" s="155"/>
      <c r="G30" s="156">
        <f t="shared" si="6"/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2</v>
      </c>
      <c r="BA30" s="123">
        <f t="shared" si="7"/>
        <v>0</v>
      </c>
      <c r="BB30" s="123">
        <f t="shared" si="8"/>
        <v>0</v>
      </c>
      <c r="BC30" s="123">
        <f t="shared" si="9"/>
        <v>0</v>
      </c>
      <c r="BD30" s="123">
        <f t="shared" si="10"/>
        <v>0</v>
      </c>
      <c r="BE30" s="123">
        <f t="shared" si="11"/>
        <v>0</v>
      </c>
      <c r="CZ30" s="123">
        <v>7.5000000000000002E-4</v>
      </c>
    </row>
    <row r="31" spans="1:104" x14ac:dyDescent="0.2">
      <c r="A31" s="151">
        <v>18</v>
      </c>
      <c r="B31" s="152" t="s">
        <v>115</v>
      </c>
      <c r="C31" s="153" t="s">
        <v>116</v>
      </c>
      <c r="D31" s="154" t="s">
        <v>80</v>
      </c>
      <c r="E31" s="155">
        <v>2</v>
      </c>
      <c r="F31" s="155"/>
      <c r="G31" s="156">
        <f t="shared" si="6"/>
        <v>0</v>
      </c>
      <c r="O31" s="150">
        <v>2</v>
      </c>
      <c r="AA31" s="123">
        <v>12</v>
      </c>
      <c r="AB31" s="123">
        <v>0</v>
      </c>
      <c r="AC31" s="123">
        <v>18</v>
      </c>
      <c r="AZ31" s="123">
        <v>2</v>
      </c>
      <c r="BA31" s="123">
        <f t="shared" si="7"/>
        <v>0</v>
      </c>
      <c r="BB31" s="123">
        <f t="shared" si="8"/>
        <v>0</v>
      </c>
      <c r="BC31" s="123">
        <f t="shared" si="9"/>
        <v>0</v>
      </c>
      <c r="BD31" s="123">
        <f t="shared" si="10"/>
        <v>0</v>
      </c>
      <c r="BE31" s="123">
        <f t="shared" si="11"/>
        <v>0</v>
      </c>
      <c r="CZ31" s="123">
        <v>1.41E-3</v>
      </c>
    </row>
    <row r="32" spans="1:104" x14ac:dyDescent="0.2">
      <c r="A32" s="151">
        <v>19</v>
      </c>
      <c r="B32" s="152" t="s">
        <v>117</v>
      </c>
      <c r="C32" s="153" t="s">
        <v>118</v>
      </c>
      <c r="D32" s="154" t="s">
        <v>91</v>
      </c>
      <c r="E32" s="155">
        <v>1</v>
      </c>
      <c r="F32" s="155"/>
      <c r="G32" s="156">
        <f t="shared" si="6"/>
        <v>0</v>
      </c>
      <c r="O32" s="150">
        <v>2</v>
      </c>
      <c r="AA32" s="123">
        <v>12</v>
      </c>
      <c r="AB32" s="123">
        <v>0</v>
      </c>
      <c r="AC32" s="123">
        <v>19</v>
      </c>
      <c r="AZ32" s="123">
        <v>2</v>
      </c>
      <c r="BA32" s="123">
        <f t="shared" si="7"/>
        <v>0</v>
      </c>
      <c r="BB32" s="123">
        <f t="shared" si="8"/>
        <v>0</v>
      </c>
      <c r="BC32" s="123">
        <f t="shared" si="9"/>
        <v>0</v>
      </c>
      <c r="BD32" s="123">
        <f t="shared" si="10"/>
        <v>0</v>
      </c>
      <c r="BE32" s="123">
        <f t="shared" si="11"/>
        <v>0</v>
      </c>
      <c r="CZ32" s="123">
        <v>7.0000000000000001E-3</v>
      </c>
    </row>
    <row r="33" spans="1:104" x14ac:dyDescent="0.2">
      <c r="A33" s="151">
        <v>20</v>
      </c>
      <c r="B33" s="152" t="s">
        <v>119</v>
      </c>
      <c r="C33" s="153" t="s">
        <v>120</v>
      </c>
      <c r="D33" s="154" t="s">
        <v>80</v>
      </c>
      <c r="E33" s="155">
        <v>617</v>
      </c>
      <c r="F33" s="155"/>
      <c r="G33" s="156">
        <f t="shared" si="6"/>
        <v>0</v>
      </c>
      <c r="O33" s="150">
        <v>2</v>
      </c>
      <c r="AA33" s="123">
        <v>12</v>
      </c>
      <c r="AB33" s="123">
        <v>0</v>
      </c>
      <c r="AC33" s="123">
        <v>20</v>
      </c>
      <c r="AZ33" s="123">
        <v>2</v>
      </c>
      <c r="BA33" s="123">
        <f t="shared" si="7"/>
        <v>0</v>
      </c>
      <c r="BB33" s="123">
        <f t="shared" si="8"/>
        <v>0</v>
      </c>
      <c r="BC33" s="123">
        <f t="shared" si="9"/>
        <v>0</v>
      </c>
      <c r="BD33" s="123">
        <f t="shared" si="10"/>
        <v>0</v>
      </c>
      <c r="BE33" s="123">
        <f t="shared" si="11"/>
        <v>0</v>
      </c>
      <c r="CZ33" s="123">
        <v>0</v>
      </c>
    </row>
    <row r="34" spans="1:104" x14ac:dyDescent="0.2">
      <c r="A34" s="151">
        <v>21</v>
      </c>
      <c r="B34" s="152" t="s">
        <v>121</v>
      </c>
      <c r="C34" s="153" t="s">
        <v>122</v>
      </c>
      <c r="D34" s="154" t="s">
        <v>73</v>
      </c>
      <c r="E34" s="155">
        <v>40</v>
      </c>
      <c r="F34" s="155"/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21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</v>
      </c>
    </row>
    <row r="35" spans="1:104" x14ac:dyDescent="0.2">
      <c r="A35" s="151">
        <v>22</v>
      </c>
      <c r="B35" s="152" t="s">
        <v>123</v>
      </c>
      <c r="C35" s="153" t="s">
        <v>124</v>
      </c>
      <c r="D35" s="154" t="s">
        <v>104</v>
      </c>
      <c r="E35" s="155">
        <v>0.28499999999999998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22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0</v>
      </c>
    </row>
    <row r="36" spans="1:104" x14ac:dyDescent="0.2">
      <c r="A36" s="157"/>
      <c r="B36" s="158" t="s">
        <v>66</v>
      </c>
      <c r="C36" s="159" t="str">
        <f>CONCATENATE(B26," ",C26)</f>
        <v>733 Rozvod potrubí</v>
      </c>
      <c r="D36" s="157"/>
      <c r="E36" s="160"/>
      <c r="F36" s="160"/>
      <c r="G36" s="161">
        <f>SUM(G26:G35)</f>
        <v>0</v>
      </c>
      <c r="O36" s="150">
        <v>4</v>
      </c>
      <c r="BA36" s="162">
        <f>SUM(BA26:BA35)</f>
        <v>0</v>
      </c>
      <c r="BB36" s="162">
        <f>SUM(BB26:BB35)</f>
        <v>0</v>
      </c>
      <c r="BC36" s="162">
        <f>SUM(BC26:BC35)</f>
        <v>0</v>
      </c>
      <c r="BD36" s="162">
        <f>SUM(BD26:BD35)</f>
        <v>0</v>
      </c>
      <c r="BE36" s="162">
        <f>SUM(BE26:BE35)</f>
        <v>0</v>
      </c>
    </row>
    <row r="37" spans="1:104" x14ac:dyDescent="0.2">
      <c r="A37" s="143" t="s">
        <v>64</v>
      </c>
      <c r="B37" s="144" t="s">
        <v>125</v>
      </c>
      <c r="C37" s="145" t="s">
        <v>126</v>
      </c>
      <c r="D37" s="146"/>
      <c r="E37" s="147"/>
      <c r="F37" s="147"/>
      <c r="G37" s="148"/>
      <c r="H37" s="149"/>
      <c r="I37" s="149"/>
      <c r="O37" s="150">
        <v>1</v>
      </c>
    </row>
    <row r="38" spans="1:104" x14ac:dyDescent="0.2">
      <c r="A38" s="151">
        <v>23</v>
      </c>
      <c r="B38" s="152" t="s">
        <v>127</v>
      </c>
      <c r="C38" s="153" t="s">
        <v>128</v>
      </c>
      <c r="D38" s="154" t="s">
        <v>65</v>
      </c>
      <c r="E38" s="155">
        <v>4</v>
      </c>
      <c r="F38" s="155"/>
      <c r="G38" s="156">
        <f t="shared" ref="G38:G50" si="12">E38*F38</f>
        <v>0</v>
      </c>
      <c r="O38" s="150">
        <v>2</v>
      </c>
      <c r="AA38" s="123">
        <v>12</v>
      </c>
      <c r="AB38" s="123">
        <v>0</v>
      </c>
      <c r="AC38" s="123">
        <v>23</v>
      </c>
      <c r="AZ38" s="123">
        <v>2</v>
      </c>
      <c r="BA38" s="123">
        <f t="shared" ref="BA38:BA50" si="13">IF(AZ38=1,G38,0)</f>
        <v>0</v>
      </c>
      <c r="BB38" s="123">
        <f t="shared" ref="BB38:BB50" si="14">IF(AZ38=2,G38,0)</f>
        <v>0</v>
      </c>
      <c r="BC38" s="123">
        <f t="shared" ref="BC38:BC50" si="15">IF(AZ38=3,G38,0)</f>
        <v>0</v>
      </c>
      <c r="BD38" s="123">
        <f t="shared" ref="BD38:BD50" si="16">IF(AZ38=4,G38,0)</f>
        <v>0</v>
      </c>
      <c r="BE38" s="123">
        <f t="shared" ref="BE38:BE50" si="17">IF(AZ38=5,G38,0)</f>
        <v>0</v>
      </c>
      <c r="CZ38" s="123">
        <v>2E-3</v>
      </c>
    </row>
    <row r="39" spans="1:104" x14ac:dyDescent="0.2">
      <c r="A39" s="151">
        <v>24</v>
      </c>
      <c r="B39" s="152" t="s">
        <v>129</v>
      </c>
      <c r="C39" s="153" t="s">
        <v>130</v>
      </c>
      <c r="D39" s="154" t="s">
        <v>65</v>
      </c>
      <c r="E39" s="155">
        <v>2</v>
      </c>
      <c r="F39" s="155"/>
      <c r="G39" s="156">
        <f t="shared" si="12"/>
        <v>0</v>
      </c>
      <c r="O39" s="150">
        <v>2</v>
      </c>
      <c r="AA39" s="123">
        <v>12</v>
      </c>
      <c r="AB39" s="123">
        <v>0</v>
      </c>
      <c r="AC39" s="123">
        <v>24</v>
      </c>
      <c r="AZ39" s="123">
        <v>2</v>
      </c>
      <c r="BA39" s="123">
        <f t="shared" si="13"/>
        <v>0</v>
      </c>
      <c r="BB39" s="123">
        <f t="shared" si="14"/>
        <v>0</v>
      </c>
      <c r="BC39" s="123">
        <f t="shared" si="15"/>
        <v>0</v>
      </c>
      <c r="BD39" s="123">
        <f t="shared" si="16"/>
        <v>0</v>
      </c>
      <c r="BE39" s="123">
        <f t="shared" si="17"/>
        <v>0</v>
      </c>
      <c r="CZ39" s="123">
        <v>2E-3</v>
      </c>
    </row>
    <row r="40" spans="1:104" x14ac:dyDescent="0.2">
      <c r="A40" s="151">
        <v>25</v>
      </c>
      <c r="B40" s="152" t="s">
        <v>131</v>
      </c>
      <c r="C40" s="153" t="s">
        <v>132</v>
      </c>
      <c r="D40" s="154" t="s">
        <v>65</v>
      </c>
      <c r="E40" s="155">
        <v>7</v>
      </c>
      <c r="F40" s="155"/>
      <c r="G40" s="156">
        <f t="shared" si="12"/>
        <v>0</v>
      </c>
      <c r="O40" s="150">
        <v>2</v>
      </c>
      <c r="AA40" s="123">
        <v>12</v>
      </c>
      <c r="AB40" s="123">
        <v>0</v>
      </c>
      <c r="AC40" s="123">
        <v>25</v>
      </c>
      <c r="AZ40" s="123">
        <v>2</v>
      </c>
      <c r="BA40" s="123">
        <f t="shared" si="13"/>
        <v>0</v>
      </c>
      <c r="BB40" s="123">
        <f t="shared" si="14"/>
        <v>0</v>
      </c>
      <c r="BC40" s="123">
        <f t="shared" si="15"/>
        <v>0</v>
      </c>
      <c r="BD40" s="123">
        <f t="shared" si="16"/>
        <v>0</v>
      </c>
      <c r="BE40" s="123">
        <f t="shared" si="17"/>
        <v>0</v>
      </c>
      <c r="CZ40" s="123">
        <v>1E-3</v>
      </c>
    </row>
    <row r="41" spans="1:104" x14ac:dyDescent="0.2">
      <c r="A41" s="151">
        <v>26</v>
      </c>
      <c r="B41" s="152" t="s">
        <v>133</v>
      </c>
      <c r="C41" s="153" t="s">
        <v>134</v>
      </c>
      <c r="D41" s="154" t="s">
        <v>65</v>
      </c>
      <c r="E41" s="155">
        <v>1</v>
      </c>
      <c r="F41" s="155"/>
      <c r="G41" s="156">
        <f t="shared" si="12"/>
        <v>0</v>
      </c>
      <c r="O41" s="150">
        <v>2</v>
      </c>
      <c r="AA41" s="123">
        <v>12</v>
      </c>
      <c r="AB41" s="123">
        <v>0</v>
      </c>
      <c r="AC41" s="123">
        <v>26</v>
      </c>
      <c r="AZ41" s="123">
        <v>2</v>
      </c>
      <c r="BA41" s="123">
        <f t="shared" si="13"/>
        <v>0</v>
      </c>
      <c r="BB41" s="123">
        <f t="shared" si="14"/>
        <v>0</v>
      </c>
      <c r="BC41" s="123">
        <f t="shared" si="15"/>
        <v>0</v>
      </c>
      <c r="BD41" s="123">
        <f t="shared" si="16"/>
        <v>0</v>
      </c>
      <c r="BE41" s="123">
        <f t="shared" si="17"/>
        <v>0</v>
      </c>
      <c r="CZ41" s="123">
        <v>8.0000000000000004E-4</v>
      </c>
    </row>
    <row r="42" spans="1:104" x14ac:dyDescent="0.2">
      <c r="A42" s="151">
        <v>27</v>
      </c>
      <c r="B42" s="152" t="s">
        <v>135</v>
      </c>
      <c r="C42" s="153" t="s">
        <v>136</v>
      </c>
      <c r="D42" s="154" t="s">
        <v>137</v>
      </c>
      <c r="E42" s="155">
        <v>2</v>
      </c>
      <c r="F42" s="155"/>
      <c r="G42" s="156">
        <f t="shared" si="12"/>
        <v>0</v>
      </c>
      <c r="O42" s="150">
        <v>2</v>
      </c>
      <c r="AA42" s="123">
        <v>12</v>
      </c>
      <c r="AB42" s="123">
        <v>0</v>
      </c>
      <c r="AC42" s="123">
        <v>27</v>
      </c>
      <c r="AZ42" s="123">
        <v>2</v>
      </c>
      <c r="BA42" s="123">
        <f t="shared" si="13"/>
        <v>0</v>
      </c>
      <c r="BB42" s="123">
        <f t="shared" si="14"/>
        <v>0</v>
      </c>
      <c r="BC42" s="123">
        <f t="shared" si="15"/>
        <v>0</v>
      </c>
      <c r="BD42" s="123">
        <f t="shared" si="16"/>
        <v>0</v>
      </c>
      <c r="BE42" s="123">
        <f t="shared" si="17"/>
        <v>0</v>
      </c>
      <c r="CZ42" s="123">
        <v>3.0000000000000001E-3</v>
      </c>
    </row>
    <row r="43" spans="1:104" x14ac:dyDescent="0.2">
      <c r="A43" s="151">
        <v>28</v>
      </c>
      <c r="B43" s="152" t="s">
        <v>138</v>
      </c>
      <c r="C43" s="153" t="s">
        <v>139</v>
      </c>
      <c r="D43" s="154" t="s">
        <v>65</v>
      </c>
      <c r="E43" s="155">
        <v>1</v>
      </c>
      <c r="F43" s="155"/>
      <c r="G43" s="156">
        <f t="shared" si="12"/>
        <v>0</v>
      </c>
      <c r="O43" s="150">
        <v>2</v>
      </c>
      <c r="AA43" s="123">
        <v>12</v>
      </c>
      <c r="AB43" s="123">
        <v>0</v>
      </c>
      <c r="AC43" s="123">
        <v>28</v>
      </c>
      <c r="AZ43" s="123">
        <v>2</v>
      </c>
      <c r="BA43" s="123">
        <f t="shared" si="13"/>
        <v>0</v>
      </c>
      <c r="BB43" s="123">
        <f t="shared" si="14"/>
        <v>0</v>
      </c>
      <c r="BC43" s="123">
        <f t="shared" si="15"/>
        <v>0</v>
      </c>
      <c r="BD43" s="123">
        <f t="shared" si="16"/>
        <v>0</v>
      </c>
      <c r="BE43" s="123">
        <f t="shared" si="17"/>
        <v>0</v>
      </c>
      <c r="CZ43" s="123">
        <v>6.9999999999999999E-4</v>
      </c>
    </row>
    <row r="44" spans="1:104" x14ac:dyDescent="0.2">
      <c r="A44" s="151">
        <v>29</v>
      </c>
      <c r="B44" s="152" t="s">
        <v>140</v>
      </c>
      <c r="C44" s="153" t="s">
        <v>141</v>
      </c>
      <c r="D44" s="154" t="s">
        <v>65</v>
      </c>
      <c r="E44" s="155">
        <v>48</v>
      </c>
      <c r="F44" s="155"/>
      <c r="G44" s="156">
        <f t="shared" si="12"/>
        <v>0</v>
      </c>
      <c r="O44" s="150">
        <v>2</v>
      </c>
      <c r="AA44" s="123">
        <v>12</v>
      </c>
      <c r="AB44" s="123">
        <v>0</v>
      </c>
      <c r="AC44" s="123">
        <v>29</v>
      </c>
      <c r="AZ44" s="123">
        <v>2</v>
      </c>
      <c r="BA44" s="123">
        <f t="shared" si="13"/>
        <v>0</v>
      </c>
      <c r="BB44" s="123">
        <f t="shared" si="14"/>
        <v>0</v>
      </c>
      <c r="BC44" s="123">
        <f t="shared" si="15"/>
        <v>0</v>
      </c>
      <c r="BD44" s="123">
        <f t="shared" si="16"/>
        <v>0</v>
      </c>
      <c r="BE44" s="123">
        <f t="shared" si="17"/>
        <v>0</v>
      </c>
      <c r="CZ44" s="123">
        <v>1.5E-3</v>
      </c>
    </row>
    <row r="45" spans="1:104" ht="22.5" x14ac:dyDescent="0.2">
      <c r="A45" s="151">
        <v>30</v>
      </c>
      <c r="B45" s="152" t="s">
        <v>142</v>
      </c>
      <c r="C45" s="153" t="s">
        <v>143</v>
      </c>
      <c r="D45" s="154" t="s">
        <v>65</v>
      </c>
      <c r="E45" s="155">
        <v>1</v>
      </c>
      <c r="F45" s="155"/>
      <c r="G45" s="156">
        <f t="shared" si="12"/>
        <v>0</v>
      </c>
      <c r="O45" s="150">
        <v>2</v>
      </c>
      <c r="AA45" s="123">
        <v>12</v>
      </c>
      <c r="AB45" s="123">
        <v>0</v>
      </c>
      <c r="AC45" s="123">
        <v>30</v>
      </c>
      <c r="AZ45" s="123">
        <v>2</v>
      </c>
      <c r="BA45" s="123">
        <f t="shared" si="13"/>
        <v>0</v>
      </c>
      <c r="BB45" s="123">
        <f t="shared" si="14"/>
        <v>0</v>
      </c>
      <c r="BC45" s="123">
        <f t="shared" si="15"/>
        <v>0</v>
      </c>
      <c r="BD45" s="123">
        <f t="shared" si="16"/>
        <v>0</v>
      </c>
      <c r="BE45" s="123">
        <f t="shared" si="17"/>
        <v>0</v>
      </c>
      <c r="CZ45" s="123">
        <v>1.5E-3</v>
      </c>
    </row>
    <row r="46" spans="1:104" x14ac:dyDescent="0.2">
      <c r="A46" s="151">
        <v>31</v>
      </c>
      <c r="B46" s="152" t="s">
        <v>144</v>
      </c>
      <c r="C46" s="153" t="s">
        <v>145</v>
      </c>
      <c r="D46" s="154" t="s">
        <v>65</v>
      </c>
      <c r="E46" s="155">
        <v>2</v>
      </c>
      <c r="F46" s="155"/>
      <c r="G46" s="156">
        <f t="shared" si="12"/>
        <v>0</v>
      </c>
      <c r="O46" s="150">
        <v>2</v>
      </c>
      <c r="AA46" s="123">
        <v>12</v>
      </c>
      <c r="AB46" s="123">
        <v>0</v>
      </c>
      <c r="AC46" s="123">
        <v>31</v>
      </c>
      <c r="AZ46" s="123">
        <v>2</v>
      </c>
      <c r="BA46" s="123">
        <f t="shared" si="13"/>
        <v>0</v>
      </c>
      <c r="BB46" s="123">
        <f t="shared" si="14"/>
        <v>0</v>
      </c>
      <c r="BC46" s="123">
        <f t="shared" si="15"/>
        <v>0</v>
      </c>
      <c r="BD46" s="123">
        <f t="shared" si="16"/>
        <v>0</v>
      </c>
      <c r="BE46" s="123">
        <f t="shared" si="17"/>
        <v>0</v>
      </c>
      <c r="CZ46" s="123">
        <v>1.5E-3</v>
      </c>
    </row>
    <row r="47" spans="1:104" x14ac:dyDescent="0.2">
      <c r="A47" s="151">
        <v>32</v>
      </c>
      <c r="B47" s="152" t="s">
        <v>146</v>
      </c>
      <c r="C47" s="153" t="s">
        <v>147</v>
      </c>
      <c r="D47" s="154" t="s">
        <v>65</v>
      </c>
      <c r="E47" s="155">
        <v>2</v>
      </c>
      <c r="F47" s="155"/>
      <c r="G47" s="156">
        <f t="shared" si="12"/>
        <v>0</v>
      </c>
      <c r="O47" s="150">
        <v>2</v>
      </c>
      <c r="AA47" s="123">
        <v>12</v>
      </c>
      <c r="AB47" s="123">
        <v>0</v>
      </c>
      <c r="AC47" s="123">
        <v>32</v>
      </c>
      <c r="AZ47" s="123">
        <v>2</v>
      </c>
      <c r="BA47" s="123">
        <f t="shared" si="13"/>
        <v>0</v>
      </c>
      <c r="BB47" s="123">
        <f t="shared" si="14"/>
        <v>0</v>
      </c>
      <c r="BC47" s="123">
        <f t="shared" si="15"/>
        <v>0</v>
      </c>
      <c r="BD47" s="123">
        <f t="shared" si="16"/>
        <v>0</v>
      </c>
      <c r="BE47" s="123">
        <f t="shared" si="17"/>
        <v>0</v>
      </c>
      <c r="CZ47" s="123">
        <v>4.0000000000000002E-4</v>
      </c>
    </row>
    <row r="48" spans="1:104" x14ac:dyDescent="0.2">
      <c r="A48" s="151">
        <v>33</v>
      </c>
      <c r="B48" s="152" t="s">
        <v>148</v>
      </c>
      <c r="C48" s="153" t="s">
        <v>149</v>
      </c>
      <c r="D48" s="154" t="s">
        <v>65</v>
      </c>
      <c r="E48" s="155">
        <v>50</v>
      </c>
      <c r="F48" s="155"/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33</v>
      </c>
      <c r="AZ48" s="123">
        <v>2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2.9999999999999997E-4</v>
      </c>
    </row>
    <row r="49" spans="1:104" x14ac:dyDescent="0.2">
      <c r="A49" s="151">
        <v>34</v>
      </c>
      <c r="B49" s="152" t="s">
        <v>150</v>
      </c>
      <c r="C49" s="153" t="s">
        <v>151</v>
      </c>
      <c r="D49" s="154" t="s">
        <v>73</v>
      </c>
      <c r="E49" s="155">
        <v>24</v>
      </c>
      <c r="F49" s="155"/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34</v>
      </c>
      <c r="AZ49" s="123">
        <v>2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">
      <c r="A50" s="151">
        <v>35</v>
      </c>
      <c r="B50" s="152" t="s">
        <v>152</v>
      </c>
      <c r="C50" s="153" t="s">
        <v>153</v>
      </c>
      <c r="D50" s="154" t="s">
        <v>104</v>
      </c>
      <c r="E50" s="155">
        <v>0.11799999999999999</v>
      </c>
      <c r="F50" s="155"/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35</v>
      </c>
      <c r="AZ50" s="123">
        <v>2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">
      <c r="A51" s="157"/>
      <c r="B51" s="158" t="s">
        <v>66</v>
      </c>
      <c r="C51" s="159" t="str">
        <f>CONCATENATE(B37," ",C37)</f>
        <v>734 Armatury</v>
      </c>
      <c r="D51" s="157"/>
      <c r="E51" s="160"/>
      <c r="F51" s="160"/>
      <c r="G51" s="161">
        <f>SUM(G37:G50)</f>
        <v>0</v>
      </c>
      <c r="O51" s="150">
        <v>4</v>
      </c>
      <c r="BA51" s="162">
        <f>SUM(BA37:BA50)</f>
        <v>0</v>
      </c>
      <c r="BB51" s="162">
        <f>SUM(BB37:BB50)</f>
        <v>0</v>
      </c>
      <c r="BC51" s="162">
        <f>SUM(BC37:BC50)</f>
        <v>0</v>
      </c>
      <c r="BD51" s="162">
        <f>SUM(BD37:BD50)</f>
        <v>0</v>
      </c>
      <c r="BE51" s="162">
        <f>SUM(BE37:BE50)</f>
        <v>0</v>
      </c>
    </row>
    <row r="52" spans="1:104" x14ac:dyDescent="0.2">
      <c r="A52" s="143" t="s">
        <v>64</v>
      </c>
      <c r="B52" s="144" t="s">
        <v>154</v>
      </c>
      <c r="C52" s="145" t="s">
        <v>155</v>
      </c>
      <c r="D52" s="146"/>
      <c r="E52" s="147"/>
      <c r="F52" s="147"/>
      <c r="G52" s="148"/>
      <c r="H52" s="149"/>
      <c r="I52" s="149"/>
      <c r="O52" s="150">
        <v>1</v>
      </c>
    </row>
    <row r="53" spans="1:104" x14ac:dyDescent="0.2">
      <c r="A53" s="151">
        <v>36</v>
      </c>
      <c r="B53" s="152" t="s">
        <v>156</v>
      </c>
      <c r="C53" s="153" t="s">
        <v>157</v>
      </c>
      <c r="D53" s="154" t="s">
        <v>65</v>
      </c>
      <c r="E53" s="155">
        <v>2</v>
      </c>
      <c r="F53" s="155"/>
      <c r="G53" s="156">
        <f t="shared" ref="G53:G74" si="18">E53*F53</f>
        <v>0</v>
      </c>
      <c r="O53" s="150">
        <v>2</v>
      </c>
      <c r="AA53" s="123">
        <v>12</v>
      </c>
      <c r="AB53" s="123">
        <v>0</v>
      </c>
      <c r="AC53" s="123">
        <v>36</v>
      </c>
      <c r="AZ53" s="123">
        <v>2</v>
      </c>
      <c r="BA53" s="123">
        <f t="shared" ref="BA53:BA74" si="19">IF(AZ53=1,G53,0)</f>
        <v>0</v>
      </c>
      <c r="BB53" s="123">
        <f t="shared" ref="BB53:BB74" si="20">IF(AZ53=2,G53,0)</f>
        <v>0</v>
      </c>
      <c r="BC53" s="123">
        <f t="shared" ref="BC53:BC74" si="21">IF(AZ53=3,G53,0)</f>
        <v>0</v>
      </c>
      <c r="BD53" s="123">
        <f t="shared" ref="BD53:BD74" si="22">IF(AZ53=4,G53,0)</f>
        <v>0</v>
      </c>
      <c r="BE53" s="123">
        <f t="shared" ref="BE53:BE74" si="23">IF(AZ53=5,G53,0)</f>
        <v>0</v>
      </c>
      <c r="CZ53" s="123">
        <v>1.512E-2</v>
      </c>
    </row>
    <row r="54" spans="1:104" x14ac:dyDescent="0.2">
      <c r="A54" s="151">
        <v>37</v>
      </c>
      <c r="B54" s="152" t="s">
        <v>158</v>
      </c>
      <c r="C54" s="153" t="s">
        <v>159</v>
      </c>
      <c r="D54" s="154" t="s">
        <v>65</v>
      </c>
      <c r="E54" s="155">
        <v>1</v>
      </c>
      <c r="F54" s="155"/>
      <c r="G54" s="156">
        <f t="shared" si="18"/>
        <v>0</v>
      </c>
      <c r="O54" s="150">
        <v>2</v>
      </c>
      <c r="AA54" s="123">
        <v>12</v>
      </c>
      <c r="AB54" s="123">
        <v>0</v>
      </c>
      <c r="AC54" s="123">
        <v>37</v>
      </c>
      <c r="AZ54" s="123">
        <v>2</v>
      </c>
      <c r="BA54" s="123">
        <f t="shared" si="19"/>
        <v>0</v>
      </c>
      <c r="BB54" s="123">
        <f t="shared" si="20"/>
        <v>0</v>
      </c>
      <c r="BC54" s="123">
        <f t="shared" si="21"/>
        <v>0</v>
      </c>
      <c r="BD54" s="123">
        <f t="shared" si="22"/>
        <v>0</v>
      </c>
      <c r="BE54" s="123">
        <f t="shared" si="23"/>
        <v>0</v>
      </c>
      <c r="CZ54" s="123">
        <v>1.512E-2</v>
      </c>
    </row>
    <row r="55" spans="1:104" x14ac:dyDescent="0.2">
      <c r="A55" s="151">
        <v>38</v>
      </c>
      <c r="B55" s="152" t="s">
        <v>160</v>
      </c>
      <c r="C55" s="153" t="s">
        <v>161</v>
      </c>
      <c r="D55" s="154" t="s">
        <v>65</v>
      </c>
      <c r="E55" s="155">
        <v>4</v>
      </c>
      <c r="F55" s="155"/>
      <c r="G55" s="156">
        <f t="shared" si="18"/>
        <v>0</v>
      </c>
      <c r="O55" s="150">
        <v>2</v>
      </c>
      <c r="AA55" s="123">
        <v>12</v>
      </c>
      <c r="AB55" s="123">
        <v>0</v>
      </c>
      <c r="AC55" s="123">
        <v>38</v>
      </c>
      <c r="AZ55" s="123">
        <v>2</v>
      </c>
      <c r="BA55" s="123">
        <f t="shared" si="19"/>
        <v>0</v>
      </c>
      <c r="BB55" s="123">
        <f t="shared" si="20"/>
        <v>0</v>
      </c>
      <c r="BC55" s="123">
        <f t="shared" si="21"/>
        <v>0</v>
      </c>
      <c r="BD55" s="123">
        <f t="shared" si="22"/>
        <v>0</v>
      </c>
      <c r="BE55" s="123">
        <f t="shared" si="23"/>
        <v>0</v>
      </c>
      <c r="CZ55" s="123">
        <v>1.512E-2</v>
      </c>
    </row>
    <row r="56" spans="1:104" x14ac:dyDescent="0.2">
      <c r="A56" s="151">
        <v>39</v>
      </c>
      <c r="B56" s="152" t="s">
        <v>162</v>
      </c>
      <c r="C56" s="153" t="s">
        <v>163</v>
      </c>
      <c r="D56" s="154" t="s">
        <v>65</v>
      </c>
      <c r="E56" s="155">
        <v>3</v>
      </c>
      <c r="F56" s="155"/>
      <c r="G56" s="156">
        <f t="shared" si="18"/>
        <v>0</v>
      </c>
      <c r="O56" s="150">
        <v>2</v>
      </c>
      <c r="AA56" s="123">
        <v>12</v>
      </c>
      <c r="AB56" s="123">
        <v>0</v>
      </c>
      <c r="AC56" s="123">
        <v>39</v>
      </c>
      <c r="AZ56" s="123">
        <v>2</v>
      </c>
      <c r="BA56" s="123">
        <f t="shared" si="19"/>
        <v>0</v>
      </c>
      <c r="BB56" s="123">
        <f t="shared" si="20"/>
        <v>0</v>
      </c>
      <c r="BC56" s="123">
        <f t="shared" si="21"/>
        <v>0</v>
      </c>
      <c r="BD56" s="123">
        <f t="shared" si="22"/>
        <v>0</v>
      </c>
      <c r="BE56" s="123">
        <f t="shared" si="23"/>
        <v>0</v>
      </c>
      <c r="CZ56" s="123">
        <v>1.512E-2</v>
      </c>
    </row>
    <row r="57" spans="1:104" x14ac:dyDescent="0.2">
      <c r="A57" s="151">
        <v>40</v>
      </c>
      <c r="B57" s="152" t="s">
        <v>164</v>
      </c>
      <c r="C57" s="153" t="s">
        <v>165</v>
      </c>
      <c r="D57" s="154" t="s">
        <v>65</v>
      </c>
      <c r="E57" s="155">
        <v>1</v>
      </c>
      <c r="F57" s="155"/>
      <c r="G57" s="156">
        <f t="shared" si="18"/>
        <v>0</v>
      </c>
      <c r="O57" s="150">
        <v>2</v>
      </c>
      <c r="AA57" s="123">
        <v>12</v>
      </c>
      <c r="AB57" s="123">
        <v>0</v>
      </c>
      <c r="AC57" s="123">
        <v>40</v>
      </c>
      <c r="AZ57" s="123">
        <v>2</v>
      </c>
      <c r="BA57" s="123">
        <f t="shared" si="19"/>
        <v>0</v>
      </c>
      <c r="BB57" s="123">
        <f t="shared" si="20"/>
        <v>0</v>
      </c>
      <c r="BC57" s="123">
        <f t="shared" si="21"/>
        <v>0</v>
      </c>
      <c r="BD57" s="123">
        <f t="shared" si="22"/>
        <v>0</v>
      </c>
      <c r="BE57" s="123">
        <f t="shared" si="23"/>
        <v>0</v>
      </c>
      <c r="CZ57" s="123">
        <v>1.512E-2</v>
      </c>
    </row>
    <row r="58" spans="1:104" x14ac:dyDescent="0.2">
      <c r="A58" s="151">
        <v>41</v>
      </c>
      <c r="B58" s="152" t="s">
        <v>166</v>
      </c>
      <c r="C58" s="153" t="s">
        <v>167</v>
      </c>
      <c r="D58" s="154" t="s">
        <v>65</v>
      </c>
      <c r="E58" s="155">
        <v>4</v>
      </c>
      <c r="F58" s="155"/>
      <c r="G58" s="156">
        <f t="shared" si="18"/>
        <v>0</v>
      </c>
      <c r="O58" s="150">
        <v>2</v>
      </c>
      <c r="AA58" s="123">
        <v>12</v>
      </c>
      <c r="AB58" s="123">
        <v>0</v>
      </c>
      <c r="AC58" s="123">
        <v>41</v>
      </c>
      <c r="AZ58" s="123">
        <v>2</v>
      </c>
      <c r="BA58" s="123">
        <f t="shared" si="19"/>
        <v>0</v>
      </c>
      <c r="BB58" s="123">
        <f t="shared" si="20"/>
        <v>0</v>
      </c>
      <c r="BC58" s="123">
        <f t="shared" si="21"/>
        <v>0</v>
      </c>
      <c r="BD58" s="123">
        <f t="shared" si="22"/>
        <v>0</v>
      </c>
      <c r="BE58" s="123">
        <f t="shared" si="23"/>
        <v>0</v>
      </c>
      <c r="CZ58" s="123">
        <v>1.512E-2</v>
      </c>
    </row>
    <row r="59" spans="1:104" x14ac:dyDescent="0.2">
      <c r="A59" s="151">
        <v>42</v>
      </c>
      <c r="B59" s="152" t="s">
        <v>168</v>
      </c>
      <c r="C59" s="153" t="s">
        <v>169</v>
      </c>
      <c r="D59" s="154" t="s">
        <v>65</v>
      </c>
      <c r="E59" s="155">
        <v>5</v>
      </c>
      <c r="F59" s="155"/>
      <c r="G59" s="156">
        <f t="shared" si="18"/>
        <v>0</v>
      </c>
      <c r="O59" s="150">
        <v>2</v>
      </c>
      <c r="AA59" s="123">
        <v>12</v>
      </c>
      <c r="AB59" s="123">
        <v>0</v>
      </c>
      <c r="AC59" s="123">
        <v>42</v>
      </c>
      <c r="AZ59" s="123">
        <v>2</v>
      </c>
      <c r="BA59" s="123">
        <f t="shared" si="19"/>
        <v>0</v>
      </c>
      <c r="BB59" s="123">
        <f t="shared" si="20"/>
        <v>0</v>
      </c>
      <c r="BC59" s="123">
        <f t="shared" si="21"/>
        <v>0</v>
      </c>
      <c r="BD59" s="123">
        <f t="shared" si="22"/>
        <v>0</v>
      </c>
      <c r="BE59" s="123">
        <f t="shared" si="23"/>
        <v>0</v>
      </c>
      <c r="CZ59" s="123">
        <v>1.512E-2</v>
      </c>
    </row>
    <row r="60" spans="1:104" x14ac:dyDescent="0.2">
      <c r="A60" s="151">
        <v>43</v>
      </c>
      <c r="B60" s="152" t="s">
        <v>170</v>
      </c>
      <c r="C60" s="153" t="s">
        <v>171</v>
      </c>
      <c r="D60" s="154" t="s">
        <v>65</v>
      </c>
      <c r="E60" s="155">
        <v>2</v>
      </c>
      <c r="F60" s="155"/>
      <c r="G60" s="156">
        <f t="shared" si="18"/>
        <v>0</v>
      </c>
      <c r="O60" s="150">
        <v>2</v>
      </c>
      <c r="AA60" s="123">
        <v>12</v>
      </c>
      <c r="AB60" s="123">
        <v>0</v>
      </c>
      <c r="AC60" s="123">
        <v>43</v>
      </c>
      <c r="AZ60" s="123">
        <v>2</v>
      </c>
      <c r="BA60" s="123">
        <f t="shared" si="19"/>
        <v>0</v>
      </c>
      <c r="BB60" s="123">
        <f t="shared" si="20"/>
        <v>0</v>
      </c>
      <c r="BC60" s="123">
        <f t="shared" si="21"/>
        <v>0</v>
      </c>
      <c r="BD60" s="123">
        <f t="shared" si="22"/>
        <v>0</v>
      </c>
      <c r="BE60" s="123">
        <f t="shared" si="23"/>
        <v>0</v>
      </c>
      <c r="CZ60" s="123">
        <v>1.512E-2</v>
      </c>
    </row>
    <row r="61" spans="1:104" x14ac:dyDescent="0.2">
      <c r="A61" s="151">
        <v>44</v>
      </c>
      <c r="B61" s="152" t="s">
        <v>172</v>
      </c>
      <c r="C61" s="153" t="s">
        <v>173</v>
      </c>
      <c r="D61" s="154" t="s">
        <v>65</v>
      </c>
      <c r="E61" s="155">
        <v>4</v>
      </c>
      <c r="F61" s="155"/>
      <c r="G61" s="156">
        <f t="shared" si="18"/>
        <v>0</v>
      </c>
      <c r="O61" s="150">
        <v>2</v>
      </c>
      <c r="AA61" s="123">
        <v>12</v>
      </c>
      <c r="AB61" s="123">
        <v>0</v>
      </c>
      <c r="AC61" s="123">
        <v>44</v>
      </c>
      <c r="AZ61" s="123">
        <v>2</v>
      </c>
      <c r="BA61" s="123">
        <f t="shared" si="19"/>
        <v>0</v>
      </c>
      <c r="BB61" s="123">
        <f t="shared" si="20"/>
        <v>0</v>
      </c>
      <c r="BC61" s="123">
        <f t="shared" si="21"/>
        <v>0</v>
      </c>
      <c r="BD61" s="123">
        <f t="shared" si="22"/>
        <v>0</v>
      </c>
      <c r="BE61" s="123">
        <f t="shared" si="23"/>
        <v>0</v>
      </c>
      <c r="CZ61" s="123">
        <v>1.512E-2</v>
      </c>
    </row>
    <row r="62" spans="1:104" x14ac:dyDescent="0.2">
      <c r="A62" s="151">
        <v>45</v>
      </c>
      <c r="B62" s="152" t="s">
        <v>174</v>
      </c>
      <c r="C62" s="153" t="s">
        <v>175</v>
      </c>
      <c r="D62" s="154" t="s">
        <v>65</v>
      </c>
      <c r="E62" s="155">
        <v>10</v>
      </c>
      <c r="F62" s="155"/>
      <c r="G62" s="156">
        <f t="shared" si="18"/>
        <v>0</v>
      </c>
      <c r="O62" s="150">
        <v>2</v>
      </c>
      <c r="AA62" s="123">
        <v>12</v>
      </c>
      <c r="AB62" s="123">
        <v>0</v>
      </c>
      <c r="AC62" s="123">
        <v>45</v>
      </c>
      <c r="AZ62" s="123">
        <v>2</v>
      </c>
      <c r="BA62" s="123">
        <f t="shared" si="19"/>
        <v>0</v>
      </c>
      <c r="BB62" s="123">
        <f t="shared" si="20"/>
        <v>0</v>
      </c>
      <c r="BC62" s="123">
        <f t="shared" si="21"/>
        <v>0</v>
      </c>
      <c r="BD62" s="123">
        <f t="shared" si="22"/>
        <v>0</v>
      </c>
      <c r="BE62" s="123">
        <f t="shared" si="23"/>
        <v>0</v>
      </c>
      <c r="CZ62" s="123">
        <v>1.512E-2</v>
      </c>
    </row>
    <row r="63" spans="1:104" x14ac:dyDescent="0.2">
      <c r="A63" s="151">
        <v>46</v>
      </c>
      <c r="B63" s="152" t="s">
        <v>176</v>
      </c>
      <c r="C63" s="153" t="s">
        <v>177</v>
      </c>
      <c r="D63" s="154" t="s">
        <v>65</v>
      </c>
      <c r="E63" s="155">
        <v>4</v>
      </c>
      <c r="F63" s="155"/>
      <c r="G63" s="156">
        <f t="shared" si="18"/>
        <v>0</v>
      </c>
      <c r="O63" s="150">
        <v>2</v>
      </c>
      <c r="AA63" s="123">
        <v>12</v>
      </c>
      <c r="AB63" s="123">
        <v>0</v>
      </c>
      <c r="AC63" s="123">
        <v>46</v>
      </c>
      <c r="AZ63" s="123">
        <v>2</v>
      </c>
      <c r="BA63" s="123">
        <f t="shared" si="19"/>
        <v>0</v>
      </c>
      <c r="BB63" s="123">
        <f t="shared" si="20"/>
        <v>0</v>
      </c>
      <c r="BC63" s="123">
        <f t="shared" si="21"/>
        <v>0</v>
      </c>
      <c r="BD63" s="123">
        <f t="shared" si="22"/>
        <v>0</v>
      </c>
      <c r="BE63" s="123">
        <f t="shared" si="23"/>
        <v>0</v>
      </c>
      <c r="CZ63" s="123">
        <v>1.512E-2</v>
      </c>
    </row>
    <row r="64" spans="1:104" x14ac:dyDescent="0.2">
      <c r="A64" s="151">
        <v>47</v>
      </c>
      <c r="B64" s="152" t="s">
        <v>178</v>
      </c>
      <c r="C64" s="153" t="s">
        <v>179</v>
      </c>
      <c r="D64" s="154" t="s">
        <v>65</v>
      </c>
      <c r="E64" s="155">
        <v>2</v>
      </c>
      <c r="F64" s="155"/>
      <c r="G64" s="156">
        <f t="shared" si="18"/>
        <v>0</v>
      </c>
      <c r="O64" s="150">
        <v>2</v>
      </c>
      <c r="AA64" s="123">
        <v>12</v>
      </c>
      <c r="AB64" s="123">
        <v>0</v>
      </c>
      <c r="AC64" s="123">
        <v>47</v>
      </c>
      <c r="AZ64" s="123">
        <v>2</v>
      </c>
      <c r="BA64" s="123">
        <f t="shared" si="19"/>
        <v>0</v>
      </c>
      <c r="BB64" s="123">
        <f t="shared" si="20"/>
        <v>0</v>
      </c>
      <c r="BC64" s="123">
        <f t="shared" si="21"/>
        <v>0</v>
      </c>
      <c r="BD64" s="123">
        <f t="shared" si="22"/>
        <v>0</v>
      </c>
      <c r="BE64" s="123">
        <f t="shared" si="23"/>
        <v>0</v>
      </c>
      <c r="CZ64" s="123">
        <v>1.512E-2</v>
      </c>
    </row>
    <row r="65" spans="1:104" x14ac:dyDescent="0.2">
      <c r="A65" s="151">
        <v>48</v>
      </c>
      <c r="B65" s="152" t="s">
        <v>180</v>
      </c>
      <c r="C65" s="153" t="s">
        <v>181</v>
      </c>
      <c r="D65" s="154" t="s">
        <v>65</v>
      </c>
      <c r="E65" s="155">
        <v>2</v>
      </c>
      <c r="F65" s="155"/>
      <c r="G65" s="156">
        <f t="shared" si="18"/>
        <v>0</v>
      </c>
      <c r="O65" s="150">
        <v>2</v>
      </c>
      <c r="AA65" s="123">
        <v>12</v>
      </c>
      <c r="AB65" s="123">
        <v>0</v>
      </c>
      <c r="AC65" s="123">
        <v>48</v>
      </c>
      <c r="AZ65" s="123">
        <v>2</v>
      </c>
      <c r="BA65" s="123">
        <f t="shared" si="19"/>
        <v>0</v>
      </c>
      <c r="BB65" s="123">
        <f t="shared" si="20"/>
        <v>0</v>
      </c>
      <c r="BC65" s="123">
        <f t="shared" si="21"/>
        <v>0</v>
      </c>
      <c r="BD65" s="123">
        <f t="shared" si="22"/>
        <v>0</v>
      </c>
      <c r="BE65" s="123">
        <f t="shared" si="23"/>
        <v>0</v>
      </c>
      <c r="CZ65" s="123">
        <v>1.512E-2</v>
      </c>
    </row>
    <row r="66" spans="1:104" x14ac:dyDescent="0.2">
      <c r="A66" s="151">
        <v>49</v>
      </c>
      <c r="B66" s="152" t="s">
        <v>182</v>
      </c>
      <c r="C66" s="153" t="s">
        <v>183</v>
      </c>
      <c r="D66" s="154" t="s">
        <v>65</v>
      </c>
      <c r="E66" s="155">
        <v>1</v>
      </c>
      <c r="F66" s="155"/>
      <c r="G66" s="156">
        <f t="shared" si="18"/>
        <v>0</v>
      </c>
      <c r="O66" s="150">
        <v>2</v>
      </c>
      <c r="AA66" s="123">
        <v>12</v>
      </c>
      <c r="AB66" s="123">
        <v>0</v>
      </c>
      <c r="AC66" s="123">
        <v>49</v>
      </c>
      <c r="AZ66" s="123">
        <v>2</v>
      </c>
      <c r="BA66" s="123">
        <f t="shared" si="19"/>
        <v>0</v>
      </c>
      <c r="BB66" s="123">
        <f t="shared" si="20"/>
        <v>0</v>
      </c>
      <c r="BC66" s="123">
        <f t="shared" si="21"/>
        <v>0</v>
      </c>
      <c r="BD66" s="123">
        <f t="shared" si="22"/>
        <v>0</v>
      </c>
      <c r="BE66" s="123">
        <f t="shared" si="23"/>
        <v>0</v>
      </c>
      <c r="CZ66" s="123">
        <v>1.512E-2</v>
      </c>
    </row>
    <row r="67" spans="1:104" x14ac:dyDescent="0.2">
      <c r="A67" s="151">
        <v>50</v>
      </c>
      <c r="B67" s="152" t="s">
        <v>184</v>
      </c>
      <c r="C67" s="153" t="s">
        <v>185</v>
      </c>
      <c r="D67" s="154" t="s">
        <v>65</v>
      </c>
      <c r="E67" s="155">
        <v>1</v>
      </c>
      <c r="F67" s="155"/>
      <c r="G67" s="156">
        <f t="shared" si="18"/>
        <v>0</v>
      </c>
      <c r="O67" s="150">
        <v>2</v>
      </c>
      <c r="AA67" s="123">
        <v>12</v>
      </c>
      <c r="AB67" s="123">
        <v>0</v>
      </c>
      <c r="AC67" s="123">
        <v>50</v>
      </c>
      <c r="AZ67" s="123">
        <v>2</v>
      </c>
      <c r="BA67" s="123">
        <f t="shared" si="19"/>
        <v>0</v>
      </c>
      <c r="BB67" s="123">
        <f t="shared" si="20"/>
        <v>0</v>
      </c>
      <c r="BC67" s="123">
        <f t="shared" si="21"/>
        <v>0</v>
      </c>
      <c r="BD67" s="123">
        <f t="shared" si="22"/>
        <v>0</v>
      </c>
      <c r="BE67" s="123">
        <f t="shared" si="23"/>
        <v>0</v>
      </c>
      <c r="CZ67" s="123">
        <v>1.512E-2</v>
      </c>
    </row>
    <row r="68" spans="1:104" x14ac:dyDescent="0.2">
      <c r="A68" s="151">
        <v>51</v>
      </c>
      <c r="B68" s="152" t="s">
        <v>186</v>
      </c>
      <c r="C68" s="153" t="s">
        <v>187</v>
      </c>
      <c r="D68" s="154" t="s">
        <v>65</v>
      </c>
      <c r="E68" s="155">
        <v>3</v>
      </c>
      <c r="F68" s="155"/>
      <c r="G68" s="156">
        <f t="shared" si="18"/>
        <v>0</v>
      </c>
      <c r="O68" s="150">
        <v>2</v>
      </c>
      <c r="AA68" s="123">
        <v>12</v>
      </c>
      <c r="AB68" s="123">
        <v>0</v>
      </c>
      <c r="AC68" s="123">
        <v>51</v>
      </c>
      <c r="AZ68" s="123">
        <v>2</v>
      </c>
      <c r="BA68" s="123">
        <f t="shared" si="19"/>
        <v>0</v>
      </c>
      <c r="BB68" s="123">
        <f t="shared" si="20"/>
        <v>0</v>
      </c>
      <c r="BC68" s="123">
        <f t="shared" si="21"/>
        <v>0</v>
      </c>
      <c r="BD68" s="123">
        <f t="shared" si="22"/>
        <v>0</v>
      </c>
      <c r="BE68" s="123">
        <f t="shared" si="23"/>
        <v>0</v>
      </c>
      <c r="CZ68" s="123">
        <v>1.512E-2</v>
      </c>
    </row>
    <row r="69" spans="1:104" x14ac:dyDescent="0.2">
      <c r="A69" s="151">
        <v>52</v>
      </c>
      <c r="B69" s="152" t="s">
        <v>188</v>
      </c>
      <c r="C69" s="153" t="s">
        <v>189</v>
      </c>
      <c r="D69" s="154" t="s">
        <v>65</v>
      </c>
      <c r="E69" s="155">
        <v>1</v>
      </c>
      <c r="F69" s="155"/>
      <c r="G69" s="156">
        <f t="shared" si="18"/>
        <v>0</v>
      </c>
      <c r="O69" s="150">
        <v>2</v>
      </c>
      <c r="AA69" s="123">
        <v>12</v>
      </c>
      <c r="AB69" s="123">
        <v>0</v>
      </c>
      <c r="AC69" s="123">
        <v>52</v>
      </c>
      <c r="AZ69" s="123">
        <v>2</v>
      </c>
      <c r="BA69" s="123">
        <f t="shared" si="19"/>
        <v>0</v>
      </c>
      <c r="BB69" s="123">
        <f t="shared" si="20"/>
        <v>0</v>
      </c>
      <c r="BC69" s="123">
        <f t="shared" si="21"/>
        <v>0</v>
      </c>
      <c r="BD69" s="123">
        <f t="shared" si="22"/>
        <v>0</v>
      </c>
      <c r="BE69" s="123">
        <f t="shared" si="23"/>
        <v>0</v>
      </c>
      <c r="CZ69" s="123">
        <v>1.512E-2</v>
      </c>
    </row>
    <row r="70" spans="1:104" x14ac:dyDescent="0.2">
      <c r="A70" s="151">
        <v>53</v>
      </c>
      <c r="B70" s="152" t="s">
        <v>190</v>
      </c>
      <c r="C70" s="153" t="s">
        <v>191</v>
      </c>
      <c r="D70" s="154" t="s">
        <v>65</v>
      </c>
      <c r="E70" s="155">
        <v>1</v>
      </c>
      <c r="F70" s="155"/>
      <c r="G70" s="156">
        <f t="shared" si="18"/>
        <v>0</v>
      </c>
      <c r="O70" s="150">
        <v>2</v>
      </c>
      <c r="AA70" s="123">
        <v>12</v>
      </c>
      <c r="AB70" s="123">
        <v>0</v>
      </c>
      <c r="AC70" s="123">
        <v>53</v>
      </c>
      <c r="AZ70" s="123">
        <v>2</v>
      </c>
      <c r="BA70" s="123">
        <f t="shared" si="19"/>
        <v>0</v>
      </c>
      <c r="BB70" s="123">
        <f t="shared" si="20"/>
        <v>0</v>
      </c>
      <c r="BC70" s="123">
        <f t="shared" si="21"/>
        <v>0</v>
      </c>
      <c r="BD70" s="123">
        <f t="shared" si="22"/>
        <v>0</v>
      </c>
      <c r="BE70" s="123">
        <f t="shared" si="23"/>
        <v>0</v>
      </c>
      <c r="CZ70" s="123">
        <v>2.3599999999999999E-2</v>
      </c>
    </row>
    <row r="71" spans="1:104" x14ac:dyDescent="0.2">
      <c r="A71" s="151">
        <v>54</v>
      </c>
      <c r="B71" s="152" t="s">
        <v>192</v>
      </c>
      <c r="C71" s="153" t="s">
        <v>193</v>
      </c>
      <c r="D71" s="154" t="s">
        <v>91</v>
      </c>
      <c r="E71" s="155">
        <v>51</v>
      </c>
      <c r="F71" s="155"/>
      <c r="G71" s="156">
        <f t="shared" si="18"/>
        <v>0</v>
      </c>
      <c r="O71" s="150">
        <v>2</v>
      </c>
      <c r="AA71" s="123">
        <v>12</v>
      </c>
      <c r="AB71" s="123">
        <v>0</v>
      </c>
      <c r="AC71" s="123">
        <v>54</v>
      </c>
      <c r="AZ71" s="123">
        <v>2</v>
      </c>
      <c r="BA71" s="123">
        <f t="shared" si="19"/>
        <v>0</v>
      </c>
      <c r="BB71" s="123">
        <f t="shared" si="20"/>
        <v>0</v>
      </c>
      <c r="BC71" s="123">
        <f t="shared" si="21"/>
        <v>0</v>
      </c>
      <c r="BD71" s="123">
        <f t="shared" si="22"/>
        <v>0</v>
      </c>
      <c r="BE71" s="123">
        <f t="shared" si="23"/>
        <v>0</v>
      </c>
      <c r="CZ71" s="123">
        <v>5.0000000000000001E-4</v>
      </c>
    </row>
    <row r="72" spans="1:104" x14ac:dyDescent="0.2">
      <c r="A72" s="151">
        <v>55</v>
      </c>
      <c r="B72" s="152" t="s">
        <v>194</v>
      </c>
      <c r="C72" s="153" t="s">
        <v>195</v>
      </c>
      <c r="D72" s="154" t="s">
        <v>137</v>
      </c>
      <c r="E72" s="155">
        <v>51</v>
      </c>
      <c r="F72" s="155"/>
      <c r="G72" s="156">
        <f t="shared" si="18"/>
        <v>0</v>
      </c>
      <c r="O72" s="150">
        <v>2</v>
      </c>
      <c r="AA72" s="123">
        <v>12</v>
      </c>
      <c r="AB72" s="123">
        <v>0</v>
      </c>
      <c r="AC72" s="123">
        <v>55</v>
      </c>
      <c r="AZ72" s="123">
        <v>2</v>
      </c>
      <c r="BA72" s="123">
        <f t="shared" si="19"/>
        <v>0</v>
      </c>
      <c r="BB72" s="123">
        <f t="shared" si="20"/>
        <v>0</v>
      </c>
      <c r="BC72" s="123">
        <f t="shared" si="21"/>
        <v>0</v>
      </c>
      <c r="BD72" s="123">
        <f t="shared" si="22"/>
        <v>0</v>
      </c>
      <c r="BE72" s="123">
        <f t="shared" si="23"/>
        <v>0</v>
      </c>
      <c r="CZ72" s="123">
        <v>0</v>
      </c>
    </row>
    <row r="73" spans="1:104" x14ac:dyDescent="0.2">
      <c r="A73" s="151">
        <v>56</v>
      </c>
      <c r="B73" s="152" t="s">
        <v>196</v>
      </c>
      <c r="C73" s="153" t="s">
        <v>197</v>
      </c>
      <c r="D73" s="154" t="s">
        <v>137</v>
      </c>
      <c r="E73" s="155">
        <v>51</v>
      </c>
      <c r="F73" s="155"/>
      <c r="G73" s="156">
        <f t="shared" si="18"/>
        <v>0</v>
      </c>
      <c r="O73" s="150">
        <v>2</v>
      </c>
      <c r="AA73" s="123">
        <v>12</v>
      </c>
      <c r="AB73" s="123">
        <v>0</v>
      </c>
      <c r="AC73" s="123">
        <v>56</v>
      </c>
      <c r="AZ73" s="123">
        <v>2</v>
      </c>
      <c r="BA73" s="123">
        <f t="shared" si="19"/>
        <v>0</v>
      </c>
      <c r="BB73" s="123">
        <f t="shared" si="20"/>
        <v>0</v>
      </c>
      <c r="BC73" s="123">
        <f t="shared" si="21"/>
        <v>0</v>
      </c>
      <c r="BD73" s="123">
        <f t="shared" si="22"/>
        <v>0</v>
      </c>
      <c r="BE73" s="123">
        <f t="shared" si="23"/>
        <v>0</v>
      </c>
      <c r="CZ73" s="123">
        <v>1.6320000000000001E-2</v>
      </c>
    </row>
    <row r="74" spans="1:104" x14ac:dyDescent="0.2">
      <c r="A74" s="151">
        <v>57</v>
      </c>
      <c r="B74" s="152" t="s">
        <v>198</v>
      </c>
      <c r="C74" s="153" t="s">
        <v>199</v>
      </c>
      <c r="D74" s="154" t="s">
        <v>104</v>
      </c>
      <c r="E74" s="155">
        <v>1.7070000000000001</v>
      </c>
      <c r="F74" s="155"/>
      <c r="G74" s="156">
        <f t="shared" si="18"/>
        <v>0</v>
      </c>
      <c r="O74" s="150">
        <v>2</v>
      </c>
      <c r="AA74" s="123">
        <v>12</v>
      </c>
      <c r="AB74" s="123">
        <v>0</v>
      </c>
      <c r="AC74" s="123">
        <v>57</v>
      </c>
      <c r="AZ74" s="123">
        <v>2</v>
      </c>
      <c r="BA74" s="123">
        <f t="shared" si="19"/>
        <v>0</v>
      </c>
      <c r="BB74" s="123">
        <f t="shared" si="20"/>
        <v>0</v>
      </c>
      <c r="BC74" s="123">
        <f t="shared" si="21"/>
        <v>0</v>
      </c>
      <c r="BD74" s="123">
        <f t="shared" si="22"/>
        <v>0</v>
      </c>
      <c r="BE74" s="123">
        <f t="shared" si="23"/>
        <v>0</v>
      </c>
      <c r="CZ74" s="123">
        <v>5.5800000000000002E-2</v>
      </c>
    </row>
    <row r="75" spans="1:104" x14ac:dyDescent="0.2">
      <c r="A75" s="157"/>
      <c r="B75" s="158" t="s">
        <v>66</v>
      </c>
      <c r="C75" s="159" t="str">
        <f>CONCATENATE(B52," ",C52)</f>
        <v>735 Otopná tělesa</v>
      </c>
      <c r="D75" s="157"/>
      <c r="E75" s="160"/>
      <c r="F75" s="160"/>
      <c r="G75" s="161">
        <f>SUM(G52:G74)</f>
        <v>0</v>
      </c>
      <c r="O75" s="150">
        <v>4</v>
      </c>
      <c r="BA75" s="162">
        <f>SUM(BA52:BA74)</f>
        <v>0</v>
      </c>
      <c r="BB75" s="162">
        <f>SUM(BB52:BB74)</f>
        <v>0</v>
      </c>
      <c r="BC75" s="162">
        <f>SUM(BC52:BC74)</f>
        <v>0</v>
      </c>
      <c r="BD75" s="162">
        <f>SUM(BD52:BD74)</f>
        <v>0</v>
      </c>
      <c r="BE75" s="162">
        <f>SUM(BE52:BE74)</f>
        <v>0</v>
      </c>
    </row>
    <row r="76" spans="1:104" x14ac:dyDescent="0.2">
      <c r="A76" s="143" t="s">
        <v>64</v>
      </c>
      <c r="B76" s="144" t="s">
        <v>200</v>
      </c>
      <c r="C76" s="145" t="s">
        <v>201</v>
      </c>
      <c r="D76" s="146"/>
      <c r="E76" s="147"/>
      <c r="F76" s="147"/>
      <c r="G76" s="148"/>
      <c r="H76" s="149"/>
      <c r="I76" s="149"/>
      <c r="O76" s="150">
        <v>1</v>
      </c>
    </row>
    <row r="77" spans="1:104" x14ac:dyDescent="0.2">
      <c r="A77" s="151">
        <v>58</v>
      </c>
      <c r="B77" s="152" t="s">
        <v>202</v>
      </c>
      <c r="C77" s="153" t="s">
        <v>203</v>
      </c>
      <c r="D77" s="154" t="s">
        <v>65</v>
      </c>
      <c r="E77" s="155">
        <v>1</v>
      </c>
      <c r="F77" s="155"/>
      <c r="G77" s="156">
        <f>E77*F77</f>
        <v>0</v>
      </c>
      <c r="O77" s="150">
        <v>2</v>
      </c>
      <c r="AA77" s="123">
        <v>12</v>
      </c>
      <c r="AB77" s="123">
        <v>0</v>
      </c>
      <c r="AC77" s="123">
        <v>58</v>
      </c>
      <c r="AZ77" s="123">
        <v>4</v>
      </c>
      <c r="BA77" s="123">
        <f>IF(AZ77=1,G77,0)</f>
        <v>0</v>
      </c>
      <c r="BB77" s="123">
        <f>IF(AZ77=2,G77,0)</f>
        <v>0</v>
      </c>
      <c r="BC77" s="123">
        <f>IF(AZ77=3,G77,0)</f>
        <v>0</v>
      </c>
      <c r="BD77" s="123">
        <f>IF(AZ77=4,G77,0)</f>
        <v>0</v>
      </c>
      <c r="BE77" s="123">
        <f>IF(AZ77=5,G77,0)</f>
        <v>0</v>
      </c>
      <c r="CZ77" s="123">
        <v>1E-4</v>
      </c>
    </row>
    <row r="78" spans="1:104" x14ac:dyDescent="0.2">
      <c r="A78" s="151">
        <v>59</v>
      </c>
      <c r="B78" s="152" t="s">
        <v>204</v>
      </c>
      <c r="C78" s="153" t="s">
        <v>205</v>
      </c>
      <c r="D78" s="154" t="s">
        <v>91</v>
      </c>
      <c r="E78" s="155">
        <v>1</v>
      </c>
      <c r="F78" s="155"/>
      <c r="G78" s="156">
        <f>E78*F78</f>
        <v>0</v>
      </c>
      <c r="O78" s="150">
        <v>2</v>
      </c>
      <c r="AA78" s="123">
        <v>12</v>
      </c>
      <c r="AB78" s="123">
        <v>0</v>
      </c>
      <c r="AC78" s="123">
        <v>59</v>
      </c>
      <c r="AZ78" s="123">
        <v>4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2.0000000000000001E-4</v>
      </c>
    </row>
    <row r="79" spans="1:104" x14ac:dyDescent="0.2">
      <c r="A79" s="151">
        <v>60</v>
      </c>
      <c r="B79" s="152" t="s">
        <v>206</v>
      </c>
      <c r="C79" s="153" t="s">
        <v>207</v>
      </c>
      <c r="D79" s="154" t="s">
        <v>73</v>
      </c>
      <c r="E79" s="155">
        <v>8</v>
      </c>
      <c r="F79" s="155"/>
      <c r="G79" s="156">
        <f>E79*F79</f>
        <v>0</v>
      </c>
      <c r="O79" s="150">
        <v>2</v>
      </c>
      <c r="AA79" s="123">
        <v>12</v>
      </c>
      <c r="AB79" s="123">
        <v>0</v>
      </c>
      <c r="AC79" s="123">
        <v>60</v>
      </c>
      <c r="AZ79" s="123">
        <v>4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</v>
      </c>
    </row>
    <row r="80" spans="1:104" x14ac:dyDescent="0.2">
      <c r="A80" s="157"/>
      <c r="B80" s="158" t="s">
        <v>66</v>
      </c>
      <c r="C80" s="159" t="str">
        <f>CONCATENATE(B76," ",C76)</f>
        <v>M21 Elektromontáže</v>
      </c>
      <c r="D80" s="157"/>
      <c r="E80" s="160"/>
      <c r="F80" s="160"/>
      <c r="G80" s="161">
        <f>SUM(G76:G79)</f>
        <v>0</v>
      </c>
      <c r="O80" s="150">
        <v>4</v>
      </c>
      <c r="BA80" s="162">
        <f>SUM(BA76:BA79)</f>
        <v>0</v>
      </c>
      <c r="BB80" s="162">
        <f>SUM(BB76:BB79)</f>
        <v>0</v>
      </c>
      <c r="BC80" s="162">
        <f>SUM(BC76:BC79)</f>
        <v>0</v>
      </c>
      <c r="BD80" s="162">
        <f>SUM(BD76:BD79)</f>
        <v>0</v>
      </c>
      <c r="BE80" s="162">
        <f>SUM(BE76:BE79)</f>
        <v>0</v>
      </c>
    </row>
    <row r="81" spans="1:7" x14ac:dyDescent="0.2">
      <c r="A81" s="124"/>
      <c r="B81" s="124"/>
      <c r="C81" s="124"/>
      <c r="D81" s="124"/>
      <c r="E81" s="124"/>
      <c r="F81" s="124"/>
      <c r="G81" s="124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A104" s="163"/>
      <c r="B104" s="163"/>
      <c r="C104" s="163"/>
      <c r="D104" s="163"/>
      <c r="E104" s="163"/>
      <c r="F104" s="163"/>
      <c r="G104" s="163"/>
    </row>
    <row r="105" spans="1:7" x14ac:dyDescent="0.2">
      <c r="A105" s="163"/>
      <c r="B105" s="163"/>
      <c r="C105" s="163"/>
      <c r="D105" s="163"/>
      <c r="E105" s="163"/>
      <c r="F105" s="163"/>
      <c r="G105" s="163"/>
    </row>
    <row r="106" spans="1:7" x14ac:dyDescent="0.2">
      <c r="A106" s="163"/>
      <c r="B106" s="163"/>
      <c r="C106" s="163"/>
      <c r="D106" s="163"/>
      <c r="E106" s="163"/>
      <c r="F106" s="163"/>
      <c r="G106" s="163"/>
    </row>
    <row r="107" spans="1:7" x14ac:dyDescent="0.2">
      <c r="A107" s="163"/>
      <c r="B107" s="163"/>
      <c r="C107" s="163"/>
      <c r="D107" s="163"/>
      <c r="E107" s="163"/>
      <c r="F107" s="163"/>
      <c r="G107" s="16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E136" s="123"/>
    </row>
    <row r="137" spans="1:7" x14ac:dyDescent="0.2">
      <c r="E137" s="123"/>
    </row>
    <row r="138" spans="1:7" x14ac:dyDescent="0.2">
      <c r="E138" s="123"/>
    </row>
    <row r="139" spans="1:7" x14ac:dyDescent="0.2">
      <c r="A139" s="164"/>
      <c r="B139" s="164"/>
    </row>
    <row r="140" spans="1:7" x14ac:dyDescent="0.2">
      <c r="A140" s="163"/>
      <c r="B140" s="163"/>
      <c r="C140" s="166"/>
      <c r="D140" s="166"/>
      <c r="E140" s="167"/>
      <c r="F140" s="166"/>
      <c r="G140" s="168"/>
    </row>
    <row r="141" spans="1:7" x14ac:dyDescent="0.2">
      <c r="A141" s="169"/>
      <c r="B141" s="169"/>
      <c r="C141" s="163"/>
      <c r="D141" s="163"/>
      <c r="E141" s="170"/>
      <c r="F141" s="163"/>
      <c r="G141" s="163"/>
    </row>
    <row r="142" spans="1:7" x14ac:dyDescent="0.2">
      <c r="A142" s="163"/>
      <c r="B142" s="163"/>
      <c r="C142" s="163"/>
      <c r="D142" s="163"/>
      <c r="E142" s="170"/>
      <c r="F142" s="163"/>
      <c r="G142" s="163"/>
    </row>
    <row r="143" spans="1:7" x14ac:dyDescent="0.2">
      <c r="A143" s="163"/>
      <c r="B143" s="163"/>
      <c r="C143" s="163"/>
      <c r="D143" s="163"/>
      <c r="E143" s="170"/>
      <c r="F143" s="163"/>
      <c r="G143" s="163"/>
    </row>
    <row r="144" spans="1:7" x14ac:dyDescent="0.2">
      <c r="A144" s="163"/>
      <c r="B144" s="163"/>
      <c r="C144" s="163"/>
      <c r="D144" s="163"/>
      <c r="E144" s="170"/>
      <c r="F144" s="163"/>
      <c r="G144" s="163"/>
    </row>
    <row r="145" spans="1:7" x14ac:dyDescent="0.2">
      <c r="A145" s="163"/>
      <c r="B145" s="163"/>
      <c r="C145" s="163"/>
      <c r="D145" s="163"/>
      <c r="E145" s="170"/>
      <c r="F145" s="163"/>
      <c r="G145" s="163"/>
    </row>
    <row r="146" spans="1:7" x14ac:dyDescent="0.2">
      <c r="A146" s="163"/>
      <c r="B146" s="163"/>
      <c r="C146" s="163"/>
      <c r="D146" s="163"/>
      <c r="E146" s="170"/>
      <c r="F146" s="163"/>
      <c r="G146" s="163"/>
    </row>
    <row r="147" spans="1:7" x14ac:dyDescent="0.2">
      <c r="A147" s="163"/>
      <c r="B147" s="163"/>
      <c r="C147" s="163"/>
      <c r="D147" s="163"/>
      <c r="E147" s="170"/>
      <c r="F147" s="163"/>
      <c r="G147" s="163"/>
    </row>
    <row r="148" spans="1:7" x14ac:dyDescent="0.2">
      <c r="A148" s="163"/>
      <c r="B148" s="163"/>
      <c r="C148" s="163"/>
      <c r="D148" s="163"/>
      <c r="E148" s="170"/>
      <c r="F148" s="163"/>
      <c r="G148" s="163"/>
    </row>
    <row r="149" spans="1:7" x14ac:dyDescent="0.2">
      <c r="A149" s="163"/>
      <c r="B149" s="163"/>
      <c r="C149" s="163"/>
      <c r="D149" s="163"/>
      <c r="E149" s="170"/>
      <c r="F149" s="163"/>
      <c r="G149" s="163"/>
    </row>
    <row r="150" spans="1:7" x14ac:dyDescent="0.2">
      <c r="A150" s="163"/>
      <c r="B150" s="163"/>
      <c r="C150" s="163"/>
      <c r="D150" s="163"/>
      <c r="E150" s="170"/>
      <c r="F150" s="163"/>
      <c r="G150" s="163"/>
    </row>
    <row r="151" spans="1:7" x14ac:dyDescent="0.2">
      <c r="A151" s="163"/>
      <c r="B151" s="163"/>
      <c r="C151" s="163"/>
      <c r="D151" s="163"/>
      <c r="E151" s="170"/>
      <c r="F151" s="163"/>
      <c r="G151" s="163"/>
    </row>
    <row r="152" spans="1:7" x14ac:dyDescent="0.2">
      <c r="A152" s="163"/>
      <c r="B152" s="163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</sheetData>
  <mergeCells count="4">
    <mergeCell ref="A1:G1"/>
    <mergeCell ref="A3:B3"/>
    <mergeCell ref="A4:B4"/>
    <mergeCell ref="E4:G4"/>
  </mergeCells>
  <printOptions gridLinesSet="0"/>
  <pageMargins left="0.98425196850393704" right="0.39370078740157483" top="1.2204724409448819" bottom="1.0236220472440944" header="0.51181102362204722" footer="0.59055118110236227"/>
  <pageSetup paperSize="9" scale="95" fitToHeight="0" pageOrder="overThenDown" orientation="portrait" blackAndWhite="1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Milda</dc:creator>
  <cp:lastModifiedBy>Baranovič Dušan</cp:lastModifiedBy>
  <cp:lastPrinted>2017-08-03T14:24:30Z</cp:lastPrinted>
  <dcterms:created xsi:type="dcterms:W3CDTF">2017-07-13T13:04:51Z</dcterms:created>
  <dcterms:modified xsi:type="dcterms:W3CDTF">2018-06-01T06:35:58Z</dcterms:modified>
</cp:coreProperties>
</file>